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2"/>
  </bookViews>
  <sheets>
    <sheet name="Cover" sheetId="1" r:id="rId1"/>
    <sheet name="Income Statements" sheetId="2" r:id="rId2"/>
    <sheet name="Balance Sheet" sheetId="3" r:id="rId3"/>
    <sheet name="Equity" sheetId="4" r:id="rId4"/>
    <sheet name="Cash Flow" sheetId="5" r:id="rId5"/>
    <sheet name="Sheet6" sheetId="6" r:id="rId6"/>
  </sheets>
  <externalReferences>
    <externalReference r:id="rId9"/>
    <externalReference r:id="rId10"/>
  </externalReferences>
  <definedNames>
    <definedName name="_xlnm.Print_Area" localSheetId="2">'Balance Sheet'!$A$2:$M$75</definedName>
    <definedName name="_xlnm.Print_Area" localSheetId="4">'Cash Flow'!$A$2:$O$88</definedName>
    <definedName name="_xlnm.Print_Area" localSheetId="0">'Cover'!$A$1:$J$29</definedName>
    <definedName name="_xlnm.Print_Area" localSheetId="3">'Equity'!$A$2:$T$41</definedName>
    <definedName name="_xlnm.Print_Area" localSheetId="1">'Income Statements'!$A$1:$M$56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I32" authorId="0">
      <text>
        <r>
          <rPr>
            <sz val="9"/>
            <rFont val="Tahoma"/>
            <family val="2"/>
          </rPr>
          <t xml:space="preserve">Trade receivables + due by associated co
</t>
        </r>
      </text>
    </comment>
    <comment ref="M32" authorId="0">
      <text>
        <r>
          <rPr>
            <sz val="9"/>
            <rFont val="Tahoma"/>
            <family val="2"/>
          </rPr>
          <t xml:space="preserve">Trade receivables + due by associated co
</t>
        </r>
      </text>
    </comment>
    <comment ref="I33" authorId="0">
      <text>
        <r>
          <rPr>
            <sz val="9"/>
            <rFont val="Tahoma"/>
            <family val="2"/>
          </rPr>
          <t xml:space="preserve">other receivable,deposits + tax refundable
</t>
        </r>
      </text>
    </comment>
    <comment ref="M33" authorId="0">
      <text>
        <r>
          <rPr>
            <sz val="9"/>
            <rFont val="Tahoma"/>
            <family val="2"/>
          </rPr>
          <t xml:space="preserve">other receivable,deposits + tax refundable
</t>
        </r>
      </text>
    </comment>
    <comment ref="I34" authorId="0">
      <text>
        <r>
          <rPr>
            <sz val="9"/>
            <rFont val="Tahoma"/>
            <family val="2"/>
          </rPr>
          <t xml:space="preserve">prepaid exp for Indonesia p/j and other prepayment such as insurance,road tax etc
</t>
        </r>
      </text>
    </comment>
    <comment ref="M34" authorId="0">
      <text>
        <r>
          <rPr>
            <sz val="9"/>
            <rFont val="Tahoma"/>
            <family val="2"/>
          </rPr>
          <t xml:space="preserve">prepaid exp for Indonesia p/j and other prepayment such as insurance,road tax etc
</t>
        </r>
      </text>
    </comment>
    <comment ref="I50" authorId="0">
      <text>
        <r>
          <rPr>
            <sz val="9"/>
            <rFont val="Tahoma"/>
            <family val="2"/>
          </rPr>
          <t xml:space="preserve">Trade payable + other payable + due to director
</t>
        </r>
      </text>
    </comment>
    <comment ref="M50" authorId="0">
      <text>
        <r>
          <rPr>
            <sz val="9"/>
            <rFont val="Tahoma"/>
            <family val="2"/>
          </rPr>
          <t xml:space="preserve">Trade payable + other payable + due to director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K26" authorId="0">
      <text>
        <r>
          <rPr>
            <sz val="9"/>
            <rFont val="Tahoma"/>
            <family val="2"/>
          </rPr>
          <t xml:space="preserve">1Q07 7.739
2Q07 14.867
          --------
YTD   22.606
</t>
        </r>
      </text>
    </comment>
    <comment ref="O43" authorId="0">
      <text>
        <r>
          <rPr>
            <sz val="9"/>
            <rFont val="Tahoma"/>
            <family val="2"/>
          </rPr>
          <t xml:space="preserve">+movement in advance from director(1.744M), audited a/c classified it under cashflow fr financing activities
</t>
        </r>
      </text>
    </comment>
  </commentList>
</comments>
</file>

<file path=xl/sharedStrings.xml><?xml version="1.0" encoding="utf-8"?>
<sst xmlns="http://schemas.openxmlformats.org/spreadsheetml/2006/main" count="245" uniqueCount="195">
  <si>
    <t>MASTER-PACK GROUP  BERHAD (297020-W)</t>
  </si>
  <si>
    <t xml:space="preserve">QUARTERLY REPORT ON CONSOLIDATED RESULTS </t>
  </si>
  <si>
    <r>
      <t>FOR THE 3RD</t>
    </r>
    <r>
      <rPr>
        <b/>
        <sz val="13"/>
        <color indexed="12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FINANCIAL QUARTER ENDED </t>
    </r>
    <r>
      <rPr>
        <b/>
        <sz val="13"/>
        <color indexed="12"/>
        <rFont val="Times New Roman"/>
        <family val="1"/>
      </rPr>
      <t>30 SEPTEMBER 2010</t>
    </r>
  </si>
  <si>
    <t>CONTENTS</t>
  </si>
  <si>
    <t>PAGE(S)</t>
  </si>
  <si>
    <t>Condensed Consolidated Statement of Comprehensive Income</t>
  </si>
  <si>
    <t>Condensed Consolidated Statement of Financial Position</t>
  </si>
  <si>
    <t>Condensed Consolidated Statement Of Changes In Equity</t>
  </si>
  <si>
    <t>Condensed Consolidated Statement of Cash Flows</t>
  </si>
  <si>
    <t xml:space="preserve">Explanatory Notes to the Interim Financial Statements as </t>
  </si>
  <si>
    <t>5-7</t>
  </si>
  <si>
    <t>required by FRS 134</t>
  </si>
  <si>
    <t>Additional information required by the Listing Requirements</t>
  </si>
  <si>
    <t>8-11</t>
  </si>
  <si>
    <t>of Bursa Malaysia Securities Berhad</t>
  </si>
  <si>
    <t xml:space="preserve">MASTER-PACK GROUP BERHAD (297020-W) </t>
  </si>
  <si>
    <t>QUARTERLY REPORT FOR  THE  PERIOD ENDED  30 SEPTEMBER 2010</t>
  </si>
  <si>
    <t>The  Directors  hereby announce the  unaudited  results  of the  Group  and  the Company for the period ended 30 September 2010.</t>
  </si>
  <si>
    <t>CONDENSED CONSOLIDATED STATEMENT OF COMPREHENSIVE INCOME</t>
  </si>
  <si>
    <t>Current</t>
  </si>
  <si>
    <t>Corresponding</t>
  </si>
  <si>
    <t>quarter</t>
  </si>
  <si>
    <t>period to date</t>
  </si>
  <si>
    <t>ended</t>
  </si>
  <si>
    <t>30.09.2010</t>
  </si>
  <si>
    <t>30.09.2009</t>
  </si>
  <si>
    <t>Note</t>
  </si>
  <si>
    <t>RM '000</t>
  </si>
  <si>
    <t>Revenue</t>
  </si>
  <si>
    <t>B1</t>
  </si>
  <si>
    <t>Operating expenses</t>
  </si>
  <si>
    <t xml:space="preserve">Other operating income </t>
  </si>
  <si>
    <t>Profit from operations</t>
  </si>
  <si>
    <t>Finance costs</t>
  </si>
  <si>
    <t>Share of Profit  in associated company</t>
  </si>
  <si>
    <t xml:space="preserve">Investing result </t>
  </si>
  <si>
    <t>Profit before taxation</t>
  </si>
  <si>
    <t>Taxation</t>
  </si>
  <si>
    <t>B5</t>
  </si>
  <si>
    <t>Profit for the period</t>
  </si>
  <si>
    <t>Attributable to:</t>
  </si>
  <si>
    <t>Owners of the parent</t>
  </si>
  <si>
    <t>Non-Controlling Interest</t>
  </si>
  <si>
    <t>Profit per share (sen) :</t>
  </si>
  <si>
    <t xml:space="preserve">(i) Basic </t>
  </si>
  <si>
    <t>B13</t>
  </si>
  <si>
    <t xml:space="preserve">(ii) Fully diluted </t>
  </si>
  <si>
    <t>N/A</t>
  </si>
  <si>
    <t>(The Condensed Consolidated Statement of Comprehensive Income should be read in conjunction with the</t>
  </si>
  <si>
    <t xml:space="preserve"> Annual Financial Statements for the year ended 31 December 2009 and the accompanying explanatory notes attached</t>
  </si>
  <si>
    <t xml:space="preserve"> to the interim financial statements)</t>
  </si>
  <si>
    <t>MASTER-PACK GROUP BERHAD (297020-W)</t>
  </si>
  <si>
    <t>CONDENSED CONSOLIDATED STATEMENT OF FINANCIAL POSITION</t>
  </si>
  <si>
    <t>As at end of</t>
  </si>
  <si>
    <t>As at preceding</t>
  </si>
  <si>
    <t>current</t>
  </si>
  <si>
    <t>financial</t>
  </si>
  <si>
    <t>year end</t>
  </si>
  <si>
    <t>31.12.2009</t>
  </si>
  <si>
    <t>RM'000</t>
  </si>
  <si>
    <t>(#)</t>
  </si>
  <si>
    <t>Non-current assets</t>
  </si>
  <si>
    <t>Property, plant and equipment</t>
  </si>
  <si>
    <t>Investment properties</t>
  </si>
  <si>
    <t>Prepaid land lease payments</t>
  </si>
  <si>
    <t xml:space="preserve">Goodwill </t>
  </si>
  <si>
    <t>Investment in associated company</t>
  </si>
  <si>
    <t>Other investments</t>
  </si>
  <si>
    <t>B7</t>
  </si>
  <si>
    <t>Current assets</t>
  </si>
  <si>
    <t>Inventories</t>
  </si>
  <si>
    <t>Trade and other receivables</t>
  </si>
  <si>
    <t>Amounts owing by associates</t>
  </si>
  <si>
    <t>Prepayments</t>
  </si>
  <si>
    <t>Current tax assets</t>
  </si>
  <si>
    <t xml:space="preserve">Term deposits with a licensed bank   </t>
  </si>
  <si>
    <t>B15</t>
  </si>
  <si>
    <t>Cash and bank balances</t>
  </si>
  <si>
    <t>Assets held for sale</t>
  </si>
  <si>
    <t>A12</t>
  </si>
  <si>
    <t>TOTAL ASSETS</t>
  </si>
  <si>
    <t>Non-current liabilities</t>
  </si>
  <si>
    <t>Borrowings</t>
  </si>
  <si>
    <t>B9</t>
  </si>
  <si>
    <t>Deferred tax liabilities</t>
  </si>
  <si>
    <t>Current liabilities</t>
  </si>
  <si>
    <t>Trade and other payables</t>
  </si>
  <si>
    <t>Loans and borrowings - secured</t>
  </si>
  <si>
    <t>Current tax liabilities</t>
  </si>
  <si>
    <t>TOTAL LIABILITIES</t>
  </si>
  <si>
    <t xml:space="preserve">EQUITY </t>
  </si>
  <si>
    <t>Equity attributable to owners of the parent</t>
  </si>
  <si>
    <t>Share capital</t>
  </si>
  <si>
    <t>Other Reserves</t>
  </si>
  <si>
    <t>TOTAL EQUITY</t>
  </si>
  <si>
    <t>TOTAL LIABILITIES AND EQUITY</t>
  </si>
  <si>
    <t>Control check</t>
  </si>
  <si>
    <t>Net Assets per share attributable to owners of the parent (RM)</t>
  </si>
  <si>
    <t>(The Condensed Consolidated Statement of Financial Position should be read in conjunction with the Annual Financial Statements for</t>
  </si>
  <si>
    <t xml:space="preserve"> the year ended 31 December 2009 and the accompanying explanatory notes attached to the interim financial statements)</t>
  </si>
  <si>
    <t>CONDENSED CONSOLIDATED STATEMENTS OF CHANGES IN EQUITY</t>
  </si>
  <si>
    <t>----------------------------------- Attributable to Owners of the Parent -----------------------------------</t>
  </si>
  <si>
    <t>Non-</t>
  </si>
  <si>
    <t>Total</t>
  </si>
  <si>
    <t>-----------------Non-Distributable ---------------</t>
  </si>
  <si>
    <t>Distributable</t>
  </si>
  <si>
    <t>Controlling</t>
  </si>
  <si>
    <t>Equity</t>
  </si>
  <si>
    <t>Interest</t>
  </si>
  <si>
    <t>Share</t>
  </si>
  <si>
    <t>Revaluation</t>
  </si>
  <si>
    <t>Fair Value</t>
  </si>
  <si>
    <t>Treasury</t>
  </si>
  <si>
    <t>Accumulated</t>
  </si>
  <si>
    <t>Capital</t>
  </si>
  <si>
    <t>Premium</t>
  </si>
  <si>
    <t>Reserve</t>
  </si>
  <si>
    <t>Shares</t>
  </si>
  <si>
    <t>Profit/(Losses)</t>
  </si>
  <si>
    <t>Transfer of revaluation surplus</t>
  </si>
  <si>
    <t>Repurchase of treasury shares</t>
  </si>
  <si>
    <t>*</t>
  </si>
  <si>
    <t>Net surplus/(deficit) on revaluation reserve</t>
  </si>
  <si>
    <t>ESOS Exercised</t>
  </si>
  <si>
    <t>9 months ended 30 September 2009</t>
  </si>
  <si>
    <t>Balance as of 1 January 2009</t>
  </si>
  <si>
    <t>Net profit for the period</t>
  </si>
  <si>
    <t>Shares issued by subsidiary and subscribed by minority interest</t>
  </si>
  <si>
    <t>Balance as of 30 September 2009</t>
  </si>
  <si>
    <t>9 months ended 30 September 2010</t>
  </si>
  <si>
    <t>Balance as of 1 January 2010</t>
  </si>
  <si>
    <t>Transfer of fair value surplus</t>
  </si>
  <si>
    <t>Balance as of 30 September 2010</t>
  </si>
  <si>
    <t>CONDENSED CONSOLIDATED STATEMENT OF CASH FLOWS</t>
  </si>
  <si>
    <t>OPERATING ACTIVITIES</t>
  </si>
  <si>
    <t xml:space="preserve">Adjustments for non-cash flow items :- </t>
  </si>
  <si>
    <t xml:space="preserve">(Reversal)/Allowance for diminution in value of investment in quoted shares </t>
  </si>
  <si>
    <t>Allowance for doubtful debts</t>
  </si>
  <si>
    <t>Allowance for inventory obsolescence</t>
  </si>
  <si>
    <t>Amortisation of prepaid land lease payments</t>
  </si>
  <si>
    <t>Bad debts written off</t>
  </si>
  <si>
    <t>Depreciation of property, plant and equipment</t>
  </si>
  <si>
    <t>Fair value adjustment of investment properties</t>
  </si>
  <si>
    <t>Finance costs recognised in profit or loss</t>
  </si>
  <si>
    <t>Gain on disposal of investment in quoted shares</t>
  </si>
  <si>
    <t>Gain on disposal of other investments</t>
  </si>
  <si>
    <t>Gain on disposal of property, plant and equipment</t>
  </si>
  <si>
    <t>Gross dividend income</t>
  </si>
  <si>
    <t>Impairment loss on investment property</t>
  </si>
  <si>
    <t>Impairment loss of assets</t>
  </si>
  <si>
    <t>Interest income</t>
  </si>
  <si>
    <t>Inventories written off</t>
  </si>
  <si>
    <t>Investment in quoted shares written off</t>
  </si>
  <si>
    <t>Loss/(Gain) on disposal of investment properties</t>
  </si>
  <si>
    <t>Property, plant and equipment written off</t>
  </si>
  <si>
    <t>Share of profit of associated companies</t>
  </si>
  <si>
    <t>Write back for diminution in value of investment in quoted shares</t>
  </si>
  <si>
    <t>Operating profit before working capital changes</t>
  </si>
  <si>
    <t>Changes in Working Capital</t>
  </si>
  <si>
    <t>Net Change in current assets</t>
  </si>
  <si>
    <t>Net Change in current liabilities</t>
  </si>
  <si>
    <t>Income tax refunded</t>
  </si>
  <si>
    <t>Income tax paid</t>
  </si>
  <si>
    <t>Net cash generated from operating activities</t>
  </si>
  <si>
    <t>CASH FLOWS FROM INVESTING ACTIVITIES</t>
  </si>
  <si>
    <t>Proceeds from disposal of investment in quoted shares</t>
  </si>
  <si>
    <t>Capital repayment of investment in quoted shares</t>
  </si>
  <si>
    <t>Proceeds from disposal of property, plant and equipment</t>
  </si>
  <si>
    <t>Proceeds from disposal of investment properties</t>
  </si>
  <si>
    <t>Proceeds from disposal of assets held for sale</t>
  </si>
  <si>
    <t>Payments for property, plant and equipment</t>
  </si>
  <si>
    <t>Payments for incidental cost incurred for assets held for sales</t>
  </si>
  <si>
    <t>Payments for investment in unquoted shares</t>
  </si>
  <si>
    <t>Dividends Received</t>
  </si>
  <si>
    <t>Interest Received</t>
  </si>
  <si>
    <t>Net cash used in investing activities</t>
  </si>
  <si>
    <t>CASH FLOWS FROM FINANCING ACTIVITIES</t>
  </si>
  <si>
    <t>Increase/(Decrease) in short-term borrowings</t>
  </si>
  <si>
    <t>Net advance/(repayment) from/(to) directors</t>
  </si>
  <si>
    <t>Interest paid</t>
  </si>
  <si>
    <t>Repayment of long term loans</t>
  </si>
  <si>
    <t>Repayment of hire-purchase payables</t>
  </si>
  <si>
    <t>Repayment of short term loans</t>
  </si>
  <si>
    <t>Fixed deposits held as security</t>
  </si>
  <si>
    <t>Proceeds from issue of unquoted shares</t>
  </si>
  <si>
    <t>Proceeds from hire purchase</t>
  </si>
  <si>
    <t>Proceeds from long-term loan</t>
  </si>
  <si>
    <t>Proceeds from short-term loan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</si>
  <si>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</si>
  <si>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</si>
  <si>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</si>
  <si>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</si>
  <si>
    <t>B14</t>
  </si>
  <si>
    <t xml:space="preserve">(The Condensed Consolidated Statements of Cash Flows should be read in conjunction with the Annual Financial Statements for the </t>
  </si>
  <si>
    <t>year ended 31 December 2009 and the accompanying explanatory notes attached to the interim financial statements)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</si>
</sst>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00000"/>
    <numFmt numFmtId="166" formatCode="#,##0.000000000"/>
    <numFmt numFmtId="167" formatCode="_(* #,##0_);_(* \(#,##0\);_(* &quot;-&quot;??_);_(@_)"/>
    <numFmt numFmtId="168" formatCode="#,##0.00000"/>
    <numFmt numFmtId="169" formatCode="#,##0_ ;\-#,##0\ "/>
    <numFmt numFmtId="170" formatCode="0_);\(0\)"/>
    <numFmt numFmtId="171" formatCode="0.00000000_);\(0.00000000\)"/>
    <numFmt numFmtId="172" formatCode="0.00000_);\(0.00000\)"/>
    <numFmt numFmtId="173" formatCode="0.00_);\(0.00\)"/>
    <numFmt numFmtId="174" formatCode="_(* #,##0.000_);_(* \(#,##0.000\);_(* &quot;-&quot;??_);_(@_)"/>
    <numFmt numFmtId="175" formatCode="_-* #,##0.00_-;\-* #,##0.00_-;_-* &quot;-&quot;??_-;_-@_-"/>
    <numFmt numFmtId="176" formatCode="#,##0.000"/>
    <numFmt numFmtId="177" formatCode="#,##0.000000000000000"/>
    <numFmt numFmtId="178" formatCode="_(* #,##0.000000_);_(* \(#,##0.000000\);_(* &quot;-&quot;??_);_(@_)"/>
    <numFmt numFmtId="179" formatCode="_(* #,##0.00000_);_(* \(#,##0.00000\);_(* &quot;-&quot;??_);_(@_)"/>
    <numFmt numFmtId="180" formatCode="#,##0.0000"/>
    <numFmt numFmtId="181" formatCode="_(* #,##0.0000_);_(* \(#,##0.0000\);_(* &quot;-&quot;??_);_(@_)"/>
    <numFmt numFmtId="182" formatCode="0.0000"/>
    <numFmt numFmtId="183" formatCode="0.000"/>
    <numFmt numFmtId="184" formatCode="0.0"/>
    <numFmt numFmtId="185" formatCode="_-* #,##0.000000_-;\-* #,##0.000000_-;_-* &quot;-&quot;??_-;_-@_-"/>
    <numFmt numFmtId="186" formatCode="_(* #,##0.0000000_);_(* \(#,##0.0000000\);_(* &quot;-&quot;??_);_(@_)"/>
    <numFmt numFmtId="187" formatCode="_(* #,##0.0_);_(* \(#,##0.0\);_(* &quot;-&quot;?_);_(@_)"/>
    <numFmt numFmtId="188" formatCode="#,##0.00000000;\-#,##0.00000000"/>
    <numFmt numFmtId="189" formatCode="#,##0.000000;\-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sz val="13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7" fontId="9" fillId="0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left"/>
    </xf>
    <xf numFmtId="167" fontId="9" fillId="0" borderId="0" xfId="42" applyNumberFormat="1" applyFont="1" applyFill="1" applyAlignment="1">
      <alignment/>
    </xf>
    <xf numFmtId="167" fontId="9" fillId="0" borderId="0" xfId="0" applyNumberFormat="1" applyFont="1" applyFill="1" applyAlignment="1">
      <alignment horizontal="right"/>
    </xf>
    <xf numFmtId="167" fontId="9" fillId="0" borderId="10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167" fontId="9" fillId="0" borderId="1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68" fontId="9" fillId="0" borderId="0" xfId="0" applyNumberFormat="1" applyFont="1" applyFill="1" applyAlignment="1">
      <alignment horizontal="center"/>
    </xf>
    <xf numFmtId="175" fontId="9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/>
    </xf>
    <xf numFmtId="174" fontId="15" fillId="0" borderId="0" xfId="0" applyNumberFormat="1" applyFont="1" applyFill="1" applyBorder="1" applyAlignment="1">
      <alignment/>
    </xf>
    <xf numFmtId="167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57" fillId="0" borderId="0" xfId="0" applyNumberFormat="1" applyFont="1" applyAlignment="1">
      <alignment/>
    </xf>
    <xf numFmtId="37" fontId="57" fillId="0" borderId="10" xfId="0" applyNumberFormat="1" applyFont="1" applyBorder="1" applyAlignment="1">
      <alignment/>
    </xf>
    <xf numFmtId="37" fontId="57" fillId="0" borderId="11" xfId="0" applyNumberFormat="1" applyFont="1" applyBorder="1" applyAlignment="1">
      <alignment/>
    </xf>
    <xf numFmtId="0" fontId="57" fillId="0" borderId="0" xfId="0" applyFont="1" applyAlignment="1">
      <alignment horizontal="right"/>
    </xf>
    <xf numFmtId="3" fontId="10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7" fontId="9" fillId="0" borderId="0" xfId="0" applyNumberFormat="1" applyFont="1" applyFill="1" applyAlignment="1">
      <alignment/>
    </xf>
    <xf numFmtId="167" fontId="9" fillId="0" borderId="0" xfId="42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43" fontId="9" fillId="0" borderId="0" xfId="42" applyFont="1" applyFill="1" applyBorder="1" applyAlignment="1" quotePrefix="1">
      <alignment horizontal="right"/>
    </xf>
    <xf numFmtId="167" fontId="9" fillId="0" borderId="0" xfId="42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right"/>
    </xf>
    <xf numFmtId="167" fontId="9" fillId="0" borderId="0" xfId="42" applyNumberFormat="1" applyFont="1" applyFill="1" applyAlignment="1">
      <alignment horizontal="right"/>
    </xf>
    <xf numFmtId="167" fontId="9" fillId="0" borderId="13" xfId="42" applyNumberFormat="1" applyFont="1" applyFill="1" applyBorder="1" applyAlignment="1">
      <alignment/>
    </xf>
    <xf numFmtId="185" fontId="9" fillId="0" borderId="0" xfId="0" applyNumberFormat="1" applyFont="1" applyFill="1" applyAlignment="1">
      <alignment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43" fontId="9" fillId="0" borderId="0" xfId="42" applyFont="1" applyFill="1" applyAlignment="1">
      <alignment horizontal="center"/>
    </xf>
    <xf numFmtId="43" fontId="9" fillId="0" borderId="0" xfId="42" applyFont="1" applyFill="1" applyAlignment="1">
      <alignment/>
    </xf>
    <xf numFmtId="167" fontId="9" fillId="0" borderId="0" xfId="42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9" fillId="0" borderId="0" xfId="42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right"/>
    </xf>
    <xf numFmtId="167" fontId="9" fillId="0" borderId="0" xfId="42" applyNumberFormat="1" applyFont="1" applyFill="1" applyBorder="1" applyAlignment="1" quotePrefix="1">
      <alignment horizontal="left"/>
    </xf>
    <xf numFmtId="169" fontId="9" fillId="0" borderId="0" xfId="42" applyNumberFormat="1" applyFont="1" applyFill="1" applyBorder="1" applyAlignment="1">
      <alignment/>
    </xf>
    <xf numFmtId="167" fontId="9" fillId="0" borderId="0" xfId="42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43" fontId="7" fillId="0" borderId="0" xfId="42" applyFont="1" applyFill="1" applyAlignment="1">
      <alignment/>
    </xf>
    <xf numFmtId="37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15" fontId="7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/>
    </xf>
    <xf numFmtId="37" fontId="9" fillId="0" borderId="0" xfId="42" applyNumberFormat="1" applyFont="1" applyFill="1" applyAlignment="1">
      <alignment/>
    </xf>
    <xf numFmtId="37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42" applyNumberFormat="1" applyFont="1" applyFill="1" applyAlignment="1">
      <alignment/>
    </xf>
    <xf numFmtId="39" fontId="9" fillId="0" borderId="0" xfId="0" applyNumberFormat="1" applyFont="1" applyBorder="1" applyAlignment="1">
      <alignment/>
    </xf>
    <xf numFmtId="37" fontId="9" fillId="0" borderId="10" xfId="42" applyNumberFormat="1" applyFont="1" applyFill="1" applyBorder="1" applyAlignment="1">
      <alignment/>
    </xf>
    <xf numFmtId="37" fontId="9" fillId="0" borderId="0" xfId="0" applyNumberFormat="1" applyFont="1" applyBorder="1" applyAlignment="1">
      <alignment horizontal="right"/>
    </xf>
    <xf numFmtId="37" fontId="7" fillId="0" borderId="0" xfId="42" applyNumberFormat="1" applyFont="1" applyFill="1" applyAlignment="1">
      <alignment/>
    </xf>
    <xf numFmtId="188" fontId="9" fillId="0" borderId="0" xfId="0" applyNumberFormat="1" applyFont="1" applyBorder="1" applyAlignment="1">
      <alignment/>
    </xf>
    <xf numFmtId="169" fontId="7" fillId="0" borderId="0" xfId="42" applyNumberFormat="1" applyFont="1" applyFill="1" applyAlignment="1">
      <alignment/>
    </xf>
    <xf numFmtId="37" fontId="7" fillId="0" borderId="0" xfId="0" applyNumberFormat="1" applyFont="1" applyAlignment="1">
      <alignment/>
    </xf>
    <xf numFmtId="167" fontId="7" fillId="0" borderId="0" xfId="42" applyNumberFormat="1" applyFont="1" applyFill="1" applyAlignment="1">
      <alignment/>
    </xf>
    <xf numFmtId="37" fontId="9" fillId="0" borderId="10" xfId="0" applyNumberFormat="1" applyFont="1" applyFill="1" applyBorder="1" applyAlignment="1">
      <alignment/>
    </xf>
    <xf numFmtId="167" fontId="9" fillId="0" borderId="14" xfId="42" applyNumberFormat="1" applyFont="1" applyFill="1" applyBorder="1" applyAlignment="1">
      <alignment/>
    </xf>
    <xf numFmtId="167" fontId="9" fillId="0" borderId="15" xfId="42" applyNumberFormat="1" applyFont="1" applyFill="1" applyBorder="1" applyAlignment="1">
      <alignment/>
    </xf>
    <xf numFmtId="37" fontId="9" fillId="0" borderId="16" xfId="42" applyNumberFormat="1" applyFont="1" applyFill="1" applyBorder="1" applyAlignment="1">
      <alignment/>
    </xf>
    <xf numFmtId="167" fontId="9" fillId="0" borderId="16" xfId="42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9" fillId="0" borderId="15" xfId="42" applyFont="1" applyFill="1" applyBorder="1" applyAlignment="1">
      <alignment/>
    </xf>
    <xf numFmtId="43" fontId="9" fillId="0" borderId="16" xfId="42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10" xfId="0" applyNumberFormat="1" applyFont="1" applyFill="1" applyBorder="1" applyAlignment="1">
      <alignment/>
    </xf>
    <xf numFmtId="37" fontId="7" fillId="0" borderId="11" xfId="42" applyNumberFormat="1" applyFont="1" applyFill="1" applyBorder="1" applyAlignment="1">
      <alignment/>
    </xf>
    <xf numFmtId="167" fontId="7" fillId="0" borderId="11" xfId="42" applyNumberFormat="1" applyFont="1" applyFill="1" applyBorder="1" applyAlignment="1">
      <alignment/>
    </xf>
    <xf numFmtId="0" fontId="9" fillId="0" borderId="0" xfId="0" applyNumberFormat="1" applyFont="1" applyFill="1" applyAlignment="1" quotePrefix="1">
      <alignment/>
    </xf>
    <xf numFmtId="3" fontId="9" fillId="0" borderId="0" xfId="0" applyNumberFormat="1" applyFont="1" applyAlignment="1" quotePrefix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67" fontId="9" fillId="0" borderId="0" xfId="42" applyNumberFormat="1" applyFont="1" applyAlignment="1">
      <alignment/>
    </xf>
    <xf numFmtId="3" fontId="9" fillId="0" borderId="0" xfId="0" applyNumberFormat="1" applyFont="1" applyAlignment="1">
      <alignment/>
    </xf>
    <xf numFmtId="169" fontId="9" fillId="0" borderId="0" xfId="42" applyNumberFormat="1" applyFont="1" applyAlignment="1">
      <alignment/>
    </xf>
    <xf numFmtId="167" fontId="9" fillId="0" borderId="0" xfId="42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67" fontId="7" fillId="0" borderId="0" xfId="42" applyNumberFormat="1" applyFont="1" applyAlignment="1">
      <alignment/>
    </xf>
    <xf numFmtId="169" fontId="9" fillId="0" borderId="0" xfId="42" applyNumberFormat="1" applyFont="1" applyBorder="1" applyAlignment="1">
      <alignment/>
    </xf>
    <xf numFmtId="3" fontId="7" fillId="0" borderId="0" xfId="0" applyNumberFormat="1" applyFont="1" applyAlignment="1">
      <alignment/>
    </xf>
    <xf numFmtId="167" fontId="7" fillId="0" borderId="0" xfId="42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yly%20Announcement-2q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Corp%20Finance-230507\Announcement\2007\3q07\Qtyly%20Announcement-3q07%20(after%20meet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ome statement"/>
      <sheetName val="Balance Sheet"/>
      <sheetName val="Equity"/>
      <sheetName val="cashflow"/>
      <sheetName val="working"/>
      <sheetName val="Borrowings"/>
      <sheetName val="Segment Info"/>
      <sheetName val="term loan calculation"/>
      <sheetName val="EPS"/>
      <sheetName val="Profit analysis 2010"/>
      <sheetName val="Profit analysis 2009"/>
      <sheetName val="Profit analysis 2008"/>
      <sheetName val="Profit analysis 2007"/>
      <sheetName val="comparative(PBT)"/>
      <sheetName val="comparative(SALES)"/>
    </sheetNames>
    <sheetDataSet>
      <sheetData sheetId="1">
        <row r="13">
          <cell r="K13" t="str">
            <v>Current</v>
          </cell>
          <cell r="M13" t="str">
            <v>Corresponding</v>
          </cell>
        </row>
        <row r="14">
          <cell r="K14" t="str">
            <v>period to date</v>
          </cell>
          <cell r="M14" t="str">
            <v>period to date</v>
          </cell>
        </row>
        <row r="15">
          <cell r="K15" t="str">
            <v>ended</v>
          </cell>
          <cell r="M15" t="str">
            <v>ended</v>
          </cell>
        </row>
        <row r="16">
          <cell r="G16" t="str">
            <v>30.09.2010</v>
          </cell>
          <cell r="K16" t="str">
            <v>30.09.2010</v>
          </cell>
          <cell r="M16" t="str">
            <v>30.09.2009</v>
          </cell>
        </row>
        <row r="17">
          <cell r="M17" t="str">
            <v>RM '000</v>
          </cell>
        </row>
        <row r="43">
          <cell r="K43">
            <v>3551.0093355789486</v>
          </cell>
          <cell r="M43">
            <v>2144.2796200000034</v>
          </cell>
        </row>
        <row r="45">
          <cell r="K45">
            <v>-8.407535578947364</v>
          </cell>
          <cell r="M45">
            <v>-5.486770000000001</v>
          </cell>
        </row>
      </sheetData>
      <sheetData sheetId="3">
        <row r="56">
          <cell r="S56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Equity"/>
      <sheetName val="cashflow"/>
    </sheetNames>
    <sheetDataSet>
      <sheetData sheetId="2">
        <row r="26">
          <cell r="K26">
            <v>0</v>
          </cell>
        </row>
        <row r="33"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6.57421875" style="0" customWidth="1"/>
    <col min="3" max="3" width="10.140625" style="0" customWidth="1"/>
  </cols>
  <sheetData>
    <row r="4" spans="1:10" ht="24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20.25">
      <c r="A7" s="2"/>
    </row>
    <row r="8" spans="1:10" ht="16.5">
      <c r="A8" s="169" t="s">
        <v>1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0" ht="34.5" customHeight="1">
      <c r="A9" s="170" t="s">
        <v>2</v>
      </c>
      <c r="B9" s="170"/>
      <c r="C9" s="170"/>
      <c r="D9" s="170"/>
      <c r="E9" s="170"/>
      <c r="F9" s="170"/>
      <c r="G9" s="170"/>
      <c r="H9" s="170"/>
      <c r="I9" s="170"/>
      <c r="J9" s="170"/>
    </row>
    <row r="10" ht="20.25">
      <c r="E10" s="3"/>
    </row>
    <row r="13" spans="2:9" ht="15.75">
      <c r="B13" s="4" t="s">
        <v>3</v>
      </c>
      <c r="C13" s="5"/>
      <c r="D13" s="5"/>
      <c r="E13" s="5"/>
      <c r="F13" s="5"/>
      <c r="G13" s="5"/>
      <c r="H13" s="5"/>
      <c r="I13" s="5"/>
    </row>
    <row r="14" spans="2:9" ht="15">
      <c r="B14" s="5"/>
      <c r="C14" s="5"/>
      <c r="D14" s="5"/>
      <c r="E14" s="5"/>
      <c r="F14" s="5"/>
      <c r="G14" s="5"/>
      <c r="H14" s="5"/>
      <c r="I14" s="5"/>
    </row>
    <row r="15" spans="2:9" ht="15.75">
      <c r="B15" s="6"/>
      <c r="C15" s="6"/>
      <c r="D15" s="6"/>
      <c r="E15" s="6"/>
      <c r="F15" s="6"/>
      <c r="G15" s="6"/>
      <c r="H15" s="6"/>
      <c r="I15" s="7" t="s">
        <v>4</v>
      </c>
    </row>
    <row r="16" spans="2:9" ht="15.75">
      <c r="B16" s="6" t="s">
        <v>5</v>
      </c>
      <c r="C16" s="6"/>
      <c r="D16" s="6"/>
      <c r="E16" s="6"/>
      <c r="F16" s="6"/>
      <c r="G16" s="6"/>
      <c r="H16" s="6"/>
      <c r="I16" s="8">
        <v>1</v>
      </c>
    </row>
    <row r="17" spans="2:9" ht="15.75">
      <c r="B17" s="6"/>
      <c r="C17" s="6"/>
      <c r="D17" s="6"/>
      <c r="E17" s="6"/>
      <c r="F17" s="6"/>
      <c r="G17" s="6"/>
      <c r="H17" s="6"/>
      <c r="I17" s="8"/>
    </row>
    <row r="18" spans="2:9" ht="15.75">
      <c r="B18" s="6" t="s">
        <v>6</v>
      </c>
      <c r="C18" s="6"/>
      <c r="D18" s="6"/>
      <c r="E18" s="6"/>
      <c r="F18" s="6"/>
      <c r="G18" s="6"/>
      <c r="H18" s="6"/>
      <c r="I18" s="8">
        <v>2</v>
      </c>
    </row>
    <row r="19" spans="2:9" ht="15.75">
      <c r="B19" s="6"/>
      <c r="C19" s="6"/>
      <c r="D19" s="6"/>
      <c r="E19" s="6"/>
      <c r="F19" s="6"/>
      <c r="G19" s="6"/>
      <c r="H19" s="6"/>
      <c r="I19" s="8"/>
    </row>
    <row r="20" spans="2:9" ht="15.75">
      <c r="B20" s="6" t="s">
        <v>7</v>
      </c>
      <c r="C20" s="6"/>
      <c r="D20" s="6"/>
      <c r="E20" s="6"/>
      <c r="F20" s="6"/>
      <c r="G20" s="6"/>
      <c r="H20" s="6"/>
      <c r="I20" s="8">
        <v>3</v>
      </c>
    </row>
    <row r="21" spans="2:9" ht="15.75">
      <c r="B21" s="6"/>
      <c r="C21" s="6"/>
      <c r="D21" s="6"/>
      <c r="E21" s="6"/>
      <c r="F21" s="6"/>
      <c r="G21" s="6"/>
      <c r="H21" s="6"/>
      <c r="I21" s="8"/>
    </row>
    <row r="22" spans="2:9" ht="15.75">
      <c r="B22" s="6" t="s">
        <v>8</v>
      </c>
      <c r="C22" s="6"/>
      <c r="D22" s="6"/>
      <c r="E22" s="6"/>
      <c r="F22" s="6"/>
      <c r="G22" s="6"/>
      <c r="H22" s="6"/>
      <c r="I22" s="8">
        <v>4</v>
      </c>
    </row>
    <row r="23" spans="2:9" ht="15.75">
      <c r="B23" s="6"/>
      <c r="C23" s="6"/>
      <c r="D23" s="6"/>
      <c r="E23" s="6"/>
      <c r="F23" s="6"/>
      <c r="G23" s="6"/>
      <c r="H23" s="6"/>
      <c r="I23" s="8"/>
    </row>
    <row r="24" spans="2:9" ht="15.75">
      <c r="B24" s="6" t="s">
        <v>9</v>
      </c>
      <c r="C24" s="6"/>
      <c r="D24" s="6"/>
      <c r="E24" s="6"/>
      <c r="F24" s="6"/>
      <c r="G24" s="6"/>
      <c r="H24" s="6"/>
      <c r="I24" s="9" t="s">
        <v>10</v>
      </c>
    </row>
    <row r="25" spans="2:9" ht="15.75">
      <c r="B25" s="6" t="s">
        <v>11</v>
      </c>
      <c r="C25" s="6"/>
      <c r="D25" s="6"/>
      <c r="E25" s="6"/>
      <c r="F25" s="6"/>
      <c r="G25" s="6"/>
      <c r="H25" s="6"/>
      <c r="I25" s="9"/>
    </row>
    <row r="26" spans="2:9" ht="15.75">
      <c r="B26" s="6"/>
      <c r="C26" s="6"/>
      <c r="D26" s="6"/>
      <c r="E26" s="6"/>
      <c r="F26" s="6"/>
      <c r="G26" s="6"/>
      <c r="H26" s="6"/>
      <c r="I26" s="9"/>
    </row>
    <row r="27" spans="2:9" ht="15.75">
      <c r="B27" s="6" t="s">
        <v>12</v>
      </c>
      <c r="C27" s="6"/>
      <c r="D27" s="6"/>
      <c r="E27" s="6"/>
      <c r="F27" s="6"/>
      <c r="G27" s="6"/>
      <c r="H27" s="6"/>
      <c r="I27" s="9" t="s">
        <v>13</v>
      </c>
    </row>
    <row r="28" spans="2:9" ht="15.75">
      <c r="B28" s="6" t="s">
        <v>14</v>
      </c>
      <c r="C28" s="6"/>
      <c r="D28" s="6"/>
      <c r="E28" s="6"/>
      <c r="F28" s="6"/>
      <c r="G28" s="6"/>
      <c r="H28" s="6"/>
      <c r="I28" s="7"/>
    </row>
    <row r="29" spans="2:9" ht="15.75">
      <c r="B29" s="6"/>
      <c r="C29" s="6"/>
      <c r="D29" s="6"/>
      <c r="E29" s="6"/>
      <c r="F29" s="6"/>
      <c r="G29" s="6"/>
      <c r="H29" s="6"/>
      <c r="I29" s="6"/>
    </row>
    <row r="30" spans="2:9" ht="15">
      <c r="B30" s="5"/>
      <c r="C30" s="5"/>
      <c r="D30" s="5"/>
      <c r="E30" s="5"/>
      <c r="F30" s="5"/>
      <c r="G30" s="5"/>
      <c r="H30" s="5"/>
      <c r="I30" s="5"/>
    </row>
    <row r="31" spans="2:9" ht="15">
      <c r="B31" s="5"/>
      <c r="C31" s="5"/>
      <c r="D31" s="5"/>
      <c r="E31" s="5"/>
      <c r="F31" s="5"/>
      <c r="G31" s="5"/>
      <c r="H31" s="5"/>
      <c r="I31" s="5"/>
    </row>
  </sheetData>
  <sheetProtection/>
  <mergeCells count="3">
    <mergeCell ref="A4:J4"/>
    <mergeCell ref="A8:J8"/>
    <mergeCell ref="A9:J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9">
      <selection activeCell="P37" sqref="P37"/>
    </sheetView>
  </sheetViews>
  <sheetFormatPr defaultColWidth="9.140625" defaultRowHeight="15"/>
  <cols>
    <col min="1" max="1" width="5.7109375" style="0" customWidth="1"/>
    <col min="2" max="4" width="10.7109375" style="0" customWidth="1"/>
    <col min="5" max="5" width="8.7109375" style="73" customWidth="1"/>
    <col min="6" max="6" width="2.71093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</cols>
  <sheetData>
    <row r="1" spans="1:13" s="69" customFormat="1" ht="21">
      <c r="A1" s="171" t="s">
        <v>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">
      <c r="A2" s="26"/>
      <c r="B2" s="26"/>
      <c r="C2" s="26"/>
      <c r="D2" s="26"/>
      <c r="E2" s="70"/>
      <c r="F2" s="26"/>
      <c r="G2" s="26"/>
      <c r="H2" s="26"/>
      <c r="I2" s="26"/>
      <c r="J2" s="26"/>
      <c r="K2" s="26"/>
      <c r="L2" s="26"/>
      <c r="M2" s="26"/>
    </row>
    <row r="3" spans="1:13" ht="15">
      <c r="A3" s="26"/>
      <c r="B3" s="26"/>
      <c r="C3" s="26"/>
      <c r="D3" s="26"/>
      <c r="E3" s="70"/>
      <c r="F3" s="26"/>
      <c r="G3" s="26"/>
      <c r="H3" s="26"/>
      <c r="I3" s="26"/>
      <c r="J3" s="26"/>
      <c r="K3" s="26"/>
      <c r="L3" s="26"/>
      <c r="M3" s="26"/>
    </row>
    <row r="4" spans="1:13" s="66" customFormat="1" ht="18.75">
      <c r="A4" s="172" t="s">
        <v>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5">
      <c r="A5" s="26"/>
      <c r="B5" s="26"/>
      <c r="C5" s="26"/>
      <c r="D5" s="26"/>
      <c r="E5" s="70"/>
      <c r="F5" s="26"/>
      <c r="G5" s="26"/>
      <c r="H5" s="26"/>
      <c r="I5" s="26"/>
      <c r="J5" s="26"/>
      <c r="K5" s="26"/>
      <c r="L5" s="26"/>
      <c r="M5" s="26"/>
    </row>
    <row r="6" spans="1:13" s="65" customFormat="1" ht="15.75">
      <c r="A6" s="64" t="s">
        <v>17</v>
      </c>
      <c r="B6" s="64"/>
      <c r="C6" s="64"/>
      <c r="D6" s="64"/>
      <c r="E6" s="71"/>
      <c r="F6" s="64"/>
      <c r="G6" s="64"/>
      <c r="H6" s="64"/>
      <c r="I6" s="64"/>
      <c r="J6" s="64"/>
      <c r="K6" s="64"/>
      <c r="L6" s="64"/>
      <c r="M6" s="64"/>
    </row>
    <row r="7" spans="1:13" ht="15">
      <c r="A7" s="26"/>
      <c r="B7" s="26"/>
      <c r="C7" s="26"/>
      <c r="D7" s="26"/>
      <c r="E7" s="70"/>
      <c r="F7" s="26"/>
      <c r="G7" s="26"/>
      <c r="H7" s="26"/>
      <c r="I7" s="26"/>
      <c r="J7" s="26"/>
      <c r="K7" s="26"/>
      <c r="L7" s="26"/>
      <c r="M7" s="26"/>
    </row>
    <row r="8" spans="1:13" s="68" customFormat="1" ht="15.75">
      <c r="A8" s="67" t="s">
        <v>18</v>
      </c>
      <c r="B8" s="67"/>
      <c r="C8" s="67"/>
      <c r="D8" s="67"/>
      <c r="E8" s="72"/>
      <c r="F8" s="67"/>
      <c r="G8" s="67"/>
      <c r="H8" s="67"/>
      <c r="I8" s="67"/>
      <c r="J8" s="67"/>
      <c r="K8" s="67"/>
      <c r="L8" s="67"/>
      <c r="M8" s="67"/>
    </row>
    <row r="9" spans="1:13" ht="15">
      <c r="A9" s="26"/>
      <c r="B9" s="26"/>
      <c r="C9" s="26"/>
      <c r="D9" s="26"/>
      <c r="E9" s="70"/>
      <c r="F9" s="26"/>
      <c r="G9" s="26"/>
      <c r="H9" s="26"/>
      <c r="I9" s="26"/>
      <c r="J9" s="26"/>
      <c r="K9" s="26"/>
      <c r="L9" s="26"/>
      <c r="M9" s="26"/>
    </row>
    <row r="10" spans="1:13" ht="15.75">
      <c r="A10" s="64"/>
      <c r="B10" s="64"/>
      <c r="C10" s="64"/>
      <c r="D10" s="64"/>
      <c r="E10" s="71"/>
      <c r="F10" s="64"/>
      <c r="G10" s="72" t="s">
        <v>19</v>
      </c>
      <c r="H10" s="72"/>
      <c r="I10" s="72" t="s">
        <v>20</v>
      </c>
      <c r="J10" s="72"/>
      <c r="K10" s="72" t="s">
        <v>19</v>
      </c>
      <c r="L10" s="72"/>
      <c r="M10" s="72" t="s">
        <v>20</v>
      </c>
    </row>
    <row r="11" spans="1:13" ht="15.75">
      <c r="A11" s="64"/>
      <c r="B11" s="64"/>
      <c r="C11" s="64"/>
      <c r="D11" s="64"/>
      <c r="E11" s="71"/>
      <c r="F11" s="64"/>
      <c r="G11" s="72" t="s">
        <v>21</v>
      </c>
      <c r="H11" s="72"/>
      <c r="I11" s="72" t="s">
        <v>21</v>
      </c>
      <c r="J11" s="72"/>
      <c r="K11" s="72" t="s">
        <v>22</v>
      </c>
      <c r="L11" s="72"/>
      <c r="M11" s="72" t="s">
        <v>22</v>
      </c>
    </row>
    <row r="12" spans="1:13" ht="15.75">
      <c r="A12" s="64"/>
      <c r="B12" s="64"/>
      <c r="C12" s="64"/>
      <c r="D12" s="64"/>
      <c r="E12" s="71"/>
      <c r="F12" s="64"/>
      <c r="G12" s="72" t="s">
        <v>23</v>
      </c>
      <c r="H12" s="72"/>
      <c r="I12" s="72" t="s">
        <v>23</v>
      </c>
      <c r="J12" s="72"/>
      <c r="K12" s="72" t="s">
        <v>23</v>
      </c>
      <c r="L12" s="72"/>
      <c r="M12" s="72" t="s">
        <v>23</v>
      </c>
    </row>
    <row r="13" spans="1:13" ht="15.75">
      <c r="A13" s="64"/>
      <c r="B13" s="64"/>
      <c r="C13" s="64"/>
      <c r="D13" s="64"/>
      <c r="E13" s="71"/>
      <c r="F13" s="64"/>
      <c r="G13" s="72" t="s">
        <v>24</v>
      </c>
      <c r="H13" s="72"/>
      <c r="I13" s="72" t="s">
        <v>25</v>
      </c>
      <c r="J13" s="72"/>
      <c r="K13" s="72" t="s">
        <v>24</v>
      </c>
      <c r="L13" s="72"/>
      <c r="M13" s="72" t="s">
        <v>25</v>
      </c>
    </row>
    <row r="14" spans="1:13" ht="15.75">
      <c r="A14" s="64"/>
      <c r="B14" s="64"/>
      <c r="C14" s="64"/>
      <c r="D14" s="64"/>
      <c r="E14" s="72" t="s">
        <v>26</v>
      </c>
      <c r="F14" s="64"/>
      <c r="G14" s="72" t="s">
        <v>27</v>
      </c>
      <c r="H14" s="72"/>
      <c r="I14" s="72" t="s">
        <v>27</v>
      </c>
      <c r="J14" s="72"/>
      <c r="K14" s="72" t="s">
        <v>27</v>
      </c>
      <c r="L14" s="72"/>
      <c r="M14" s="72" t="s">
        <v>27</v>
      </c>
    </row>
    <row r="15" spans="1:13" ht="15.75">
      <c r="A15" s="64"/>
      <c r="B15" s="64"/>
      <c r="C15" s="64"/>
      <c r="D15" s="64"/>
      <c r="E15" s="71"/>
      <c r="F15" s="64"/>
      <c r="G15" s="64"/>
      <c r="H15" s="64"/>
      <c r="I15" s="64"/>
      <c r="J15" s="64"/>
      <c r="K15" s="64"/>
      <c r="L15" s="64"/>
      <c r="M15" s="64"/>
    </row>
    <row r="16" spans="1:13" ht="15.75">
      <c r="A16" s="64"/>
      <c r="B16" s="64"/>
      <c r="C16" s="64"/>
      <c r="D16" s="64"/>
      <c r="E16" s="71"/>
      <c r="F16" s="64"/>
      <c r="G16" s="64"/>
      <c r="H16" s="64"/>
      <c r="I16" s="64"/>
      <c r="J16" s="64"/>
      <c r="K16" s="64"/>
      <c r="L16" s="64"/>
      <c r="M16" s="64"/>
    </row>
    <row r="17" spans="1:13" ht="15.75">
      <c r="A17" s="64"/>
      <c r="B17" s="64" t="s">
        <v>28</v>
      </c>
      <c r="C17" s="64"/>
      <c r="D17" s="64"/>
      <c r="E17" s="71" t="s">
        <v>29</v>
      </c>
      <c r="F17" s="64"/>
      <c r="G17" s="74">
        <v>15926.660469999993</v>
      </c>
      <c r="H17" s="74"/>
      <c r="I17" s="74">
        <v>14070.006620000006</v>
      </c>
      <c r="J17" s="74"/>
      <c r="K17" s="74">
        <v>44897.311409999995</v>
      </c>
      <c r="L17" s="74"/>
      <c r="M17" s="74">
        <v>38892.310170000004</v>
      </c>
    </row>
    <row r="18" spans="1:13" ht="15.75">
      <c r="A18" s="64"/>
      <c r="B18" s="64"/>
      <c r="C18" s="64"/>
      <c r="D18" s="64"/>
      <c r="E18" s="71"/>
      <c r="F18" s="64"/>
      <c r="G18" s="74"/>
      <c r="H18" s="74"/>
      <c r="I18" s="74"/>
      <c r="J18" s="74"/>
      <c r="K18" s="74"/>
      <c r="L18" s="74"/>
      <c r="M18" s="74"/>
    </row>
    <row r="19" spans="1:13" ht="15.75">
      <c r="A19" s="64"/>
      <c r="B19" s="64" t="s">
        <v>30</v>
      </c>
      <c r="C19" s="64"/>
      <c r="D19" s="64"/>
      <c r="E19" s="71"/>
      <c r="F19" s="64"/>
      <c r="G19" s="74">
        <v>-14332.958679999994</v>
      </c>
      <c r="H19" s="74"/>
      <c r="I19" s="74">
        <v>-12009.780390000002</v>
      </c>
      <c r="J19" s="74"/>
      <c r="K19" s="74">
        <v>-39655.839799999994</v>
      </c>
      <c r="L19" s="74"/>
      <c r="M19" s="74">
        <v>-34722.34792</v>
      </c>
    </row>
    <row r="20" spans="1:13" ht="15.75">
      <c r="A20" s="64"/>
      <c r="B20" s="64"/>
      <c r="C20" s="64"/>
      <c r="D20" s="64"/>
      <c r="E20" s="71"/>
      <c r="F20" s="64"/>
      <c r="G20" s="74"/>
      <c r="H20" s="74"/>
      <c r="I20" s="74"/>
      <c r="J20" s="74"/>
      <c r="K20" s="74"/>
      <c r="L20" s="74"/>
      <c r="M20" s="74"/>
    </row>
    <row r="21" spans="1:13" ht="15.75">
      <c r="A21" s="64"/>
      <c r="B21" s="64" t="s">
        <v>31</v>
      </c>
      <c r="C21" s="64"/>
      <c r="D21" s="64"/>
      <c r="E21" s="71"/>
      <c r="F21" s="64"/>
      <c r="G21" s="75">
        <v>299.3854700000001</v>
      </c>
      <c r="H21" s="74"/>
      <c r="I21" s="75">
        <v>37.05537000000001</v>
      </c>
      <c r="J21" s="74"/>
      <c r="K21" s="75">
        <v>580.1871900000001</v>
      </c>
      <c r="L21" s="74"/>
      <c r="M21" s="75">
        <v>267.19493</v>
      </c>
    </row>
    <row r="22" spans="1:13" ht="15.75">
      <c r="A22" s="64"/>
      <c r="B22" s="64"/>
      <c r="C22" s="64"/>
      <c r="D22" s="64"/>
      <c r="E22" s="71"/>
      <c r="F22" s="64"/>
      <c r="G22" s="74"/>
      <c r="H22" s="74"/>
      <c r="I22" s="74"/>
      <c r="J22" s="74"/>
      <c r="K22" s="74"/>
      <c r="L22" s="74"/>
      <c r="M22" s="74"/>
    </row>
    <row r="23" spans="1:13" ht="15.75">
      <c r="A23" s="64"/>
      <c r="B23" s="64" t="s">
        <v>32</v>
      </c>
      <c r="C23" s="64"/>
      <c r="D23" s="64"/>
      <c r="E23" s="71"/>
      <c r="F23" s="64"/>
      <c r="G23" s="74">
        <v>1893.0872599999993</v>
      </c>
      <c r="H23" s="74"/>
      <c r="I23" s="74">
        <v>2097.381600000004</v>
      </c>
      <c r="J23" s="74"/>
      <c r="K23" s="74">
        <v>5820.658800000001</v>
      </c>
      <c r="L23" s="74"/>
      <c r="M23" s="74">
        <v>4437.157180000004</v>
      </c>
    </row>
    <row r="24" spans="1:13" ht="15.75">
      <c r="A24" s="64"/>
      <c r="B24" s="64"/>
      <c r="C24" s="64"/>
      <c r="D24" s="64"/>
      <c r="E24" s="71"/>
      <c r="F24" s="64"/>
      <c r="G24" s="74"/>
      <c r="H24" s="74"/>
      <c r="I24" s="74"/>
      <c r="J24" s="74"/>
      <c r="K24" s="74"/>
      <c r="L24" s="74"/>
      <c r="M24" s="74"/>
    </row>
    <row r="25" spans="1:13" ht="15.75">
      <c r="A25" s="64"/>
      <c r="B25" s="64" t="s">
        <v>33</v>
      </c>
      <c r="C25" s="64"/>
      <c r="D25" s="64"/>
      <c r="E25" s="71"/>
      <c r="F25" s="64"/>
      <c r="G25" s="74">
        <v>-415.28922</v>
      </c>
      <c r="H25" s="74"/>
      <c r="I25" s="74">
        <v>-446.1649500000001</v>
      </c>
      <c r="J25" s="74"/>
      <c r="K25" s="74">
        <v>-1237.94946</v>
      </c>
      <c r="L25" s="74"/>
      <c r="M25" s="74">
        <v>-1478.82651</v>
      </c>
    </row>
    <row r="26" spans="1:13" ht="15.75">
      <c r="A26" s="64"/>
      <c r="B26" s="64"/>
      <c r="C26" s="64"/>
      <c r="D26" s="64"/>
      <c r="E26" s="71"/>
      <c r="F26" s="64"/>
      <c r="G26" s="74"/>
      <c r="H26" s="74"/>
      <c r="I26" s="74"/>
      <c r="J26" s="74"/>
      <c r="K26" s="74"/>
      <c r="L26" s="74"/>
      <c r="M26" s="74"/>
    </row>
    <row r="27" spans="1:13" ht="15.75">
      <c r="A27" s="64"/>
      <c r="B27" s="64" t="s">
        <v>34</v>
      </c>
      <c r="C27" s="64"/>
      <c r="D27" s="64"/>
      <c r="E27" s="71"/>
      <c r="F27" s="64"/>
      <c r="G27" s="74">
        <v>12.13866</v>
      </c>
      <c r="H27" s="74"/>
      <c r="I27" s="74">
        <v>6.70373</v>
      </c>
      <c r="J27" s="74"/>
      <c r="K27" s="74">
        <v>15.84648</v>
      </c>
      <c r="L27" s="74"/>
      <c r="M27" s="74">
        <v>17.17547</v>
      </c>
    </row>
    <row r="28" spans="1:13" ht="15.75">
      <c r="A28" s="64"/>
      <c r="B28" s="64"/>
      <c r="C28" s="64"/>
      <c r="D28" s="64"/>
      <c r="E28" s="71"/>
      <c r="F28" s="64"/>
      <c r="G28" s="74"/>
      <c r="H28" s="74"/>
      <c r="I28" s="74"/>
      <c r="J28" s="74"/>
      <c r="K28" s="74"/>
      <c r="L28" s="74"/>
      <c r="M28" s="74"/>
    </row>
    <row r="29" spans="1:13" ht="15.75">
      <c r="A29" s="64"/>
      <c r="B29" s="64" t="s">
        <v>35</v>
      </c>
      <c r="C29" s="64"/>
      <c r="D29" s="64"/>
      <c r="E29" s="71"/>
      <c r="F29" s="64"/>
      <c r="G29" s="75">
        <v>3.15864</v>
      </c>
      <c r="H29" s="74"/>
      <c r="I29" s="75">
        <v>1.4011399999999998</v>
      </c>
      <c r="J29" s="74"/>
      <c r="K29" s="75">
        <v>6.27308</v>
      </c>
      <c r="L29" s="74"/>
      <c r="M29" s="75">
        <v>5.20238</v>
      </c>
    </row>
    <row r="30" spans="1:13" ht="15.75">
      <c r="A30" s="64"/>
      <c r="B30" s="64"/>
      <c r="C30" s="64"/>
      <c r="D30" s="64"/>
      <c r="E30" s="71"/>
      <c r="F30" s="64"/>
      <c r="G30" s="74"/>
      <c r="H30" s="74"/>
      <c r="I30" s="74"/>
      <c r="J30" s="74"/>
      <c r="K30" s="74"/>
      <c r="L30" s="74"/>
      <c r="M30" s="74"/>
    </row>
    <row r="31" spans="1:13" ht="15.75">
      <c r="A31" s="64"/>
      <c r="B31" s="64" t="s">
        <v>36</v>
      </c>
      <c r="C31" s="64"/>
      <c r="D31" s="64"/>
      <c r="E31" s="71" t="s">
        <v>29</v>
      </c>
      <c r="F31" s="64"/>
      <c r="G31" s="74">
        <v>1493.0953399999994</v>
      </c>
      <c r="H31" s="74"/>
      <c r="I31" s="74">
        <v>1659.3215200000036</v>
      </c>
      <c r="J31" s="74"/>
      <c r="K31" s="74">
        <v>4604.828900000001</v>
      </c>
      <c r="L31" s="74"/>
      <c r="M31" s="74">
        <v>2979.7085200000042</v>
      </c>
    </row>
    <row r="32" spans="1:13" ht="15.75">
      <c r="A32" s="64"/>
      <c r="B32" s="64"/>
      <c r="C32" s="64"/>
      <c r="D32" s="64"/>
      <c r="E32" s="71"/>
      <c r="F32" s="64"/>
      <c r="G32" s="74"/>
      <c r="H32" s="74"/>
      <c r="I32" s="74"/>
      <c r="J32" s="74"/>
      <c r="K32" s="74"/>
      <c r="L32" s="74"/>
      <c r="M32" s="74"/>
    </row>
    <row r="33" spans="1:13" ht="15.75">
      <c r="A33" s="64"/>
      <c r="B33" s="64" t="s">
        <v>37</v>
      </c>
      <c r="C33" s="64"/>
      <c r="D33" s="64"/>
      <c r="E33" s="71" t="s">
        <v>38</v>
      </c>
      <c r="F33" s="64"/>
      <c r="G33" s="75">
        <v>-322.3030000000003</v>
      </c>
      <c r="H33" s="74"/>
      <c r="I33" s="75">
        <v>-443.4074</v>
      </c>
      <c r="J33" s="74"/>
      <c r="K33" s="75">
        <v>-1063.8271000000002</v>
      </c>
      <c r="L33" s="74"/>
      <c r="M33" s="75">
        <v>-840.51567</v>
      </c>
    </row>
    <row r="34" spans="1:13" ht="15.75">
      <c r="A34" s="64"/>
      <c r="B34" s="64"/>
      <c r="C34" s="64"/>
      <c r="D34" s="64"/>
      <c r="E34" s="71"/>
      <c r="F34" s="64"/>
      <c r="G34" s="74"/>
      <c r="H34" s="74"/>
      <c r="I34" s="74"/>
      <c r="J34" s="74"/>
      <c r="K34" s="74"/>
      <c r="L34" s="74"/>
      <c r="M34" s="74"/>
    </row>
    <row r="35" spans="1:13" ht="15.75">
      <c r="A35" s="64"/>
      <c r="B35" s="64" t="s">
        <v>39</v>
      </c>
      <c r="C35" s="64"/>
      <c r="D35" s="64"/>
      <c r="E35" s="71"/>
      <c r="F35" s="64"/>
      <c r="G35" s="74">
        <v>1170.792339999999</v>
      </c>
      <c r="H35" s="74"/>
      <c r="I35" s="74">
        <v>1215.9141200000035</v>
      </c>
      <c r="J35" s="74"/>
      <c r="K35" s="74">
        <v>3541.001800000001</v>
      </c>
      <c r="L35" s="74"/>
      <c r="M35" s="74">
        <v>2139.192850000004</v>
      </c>
    </row>
    <row r="36" spans="1:13" ht="16.5" thickBot="1">
      <c r="A36" s="64"/>
      <c r="B36" s="64"/>
      <c r="C36" s="64"/>
      <c r="D36" s="64"/>
      <c r="E36" s="71"/>
      <c r="F36" s="64"/>
      <c r="G36" s="76"/>
      <c r="H36" s="74"/>
      <c r="I36" s="76"/>
      <c r="J36" s="74"/>
      <c r="K36" s="76"/>
      <c r="L36" s="74"/>
      <c r="M36" s="76"/>
    </row>
    <row r="37" spans="1:13" ht="16.5" thickTop="1">
      <c r="A37" s="64"/>
      <c r="B37" s="64"/>
      <c r="C37" s="64"/>
      <c r="D37" s="64"/>
      <c r="E37" s="71"/>
      <c r="F37" s="64"/>
      <c r="G37" s="74"/>
      <c r="H37" s="74"/>
      <c r="I37" s="74"/>
      <c r="J37" s="74"/>
      <c r="K37" s="74"/>
      <c r="L37" s="74"/>
      <c r="M37" s="74"/>
    </row>
    <row r="38" spans="1:13" ht="15.75">
      <c r="A38" s="64"/>
      <c r="B38" s="64" t="s">
        <v>40</v>
      </c>
      <c r="C38" s="64"/>
      <c r="D38" s="64"/>
      <c r="E38" s="71"/>
      <c r="F38" s="64"/>
      <c r="G38" s="74"/>
      <c r="H38" s="74"/>
      <c r="I38" s="74"/>
      <c r="J38" s="74"/>
      <c r="K38" s="74"/>
      <c r="L38" s="74"/>
      <c r="M38" s="74"/>
    </row>
    <row r="39" spans="1:13" ht="15.75">
      <c r="A39" s="64"/>
      <c r="B39" s="64"/>
      <c r="C39" s="64"/>
      <c r="D39" s="64"/>
      <c r="E39" s="71"/>
      <c r="F39" s="64"/>
      <c r="G39" s="74"/>
      <c r="H39" s="74"/>
      <c r="I39" s="74"/>
      <c r="J39" s="74"/>
      <c r="K39" s="74"/>
      <c r="L39" s="74"/>
      <c r="M39" s="74"/>
    </row>
    <row r="40" spans="1:13" ht="15.75">
      <c r="A40" s="64"/>
      <c r="B40" s="64" t="s">
        <v>41</v>
      </c>
      <c r="C40" s="64"/>
      <c r="D40" s="64"/>
      <c r="E40" s="71"/>
      <c r="F40" s="64"/>
      <c r="G40" s="74">
        <v>1173.1157655789464</v>
      </c>
      <c r="H40" s="74"/>
      <c r="I40" s="74">
        <v>1215.5690100000036</v>
      </c>
      <c r="J40" s="74"/>
      <c r="K40" s="74">
        <v>3551.0093355789486</v>
      </c>
      <c r="L40" s="74"/>
      <c r="M40" s="74">
        <v>2144.2796200000034</v>
      </c>
    </row>
    <row r="41" spans="1:13" ht="15.75">
      <c r="A41" s="64"/>
      <c r="B41" s="64"/>
      <c r="C41" s="64"/>
      <c r="D41" s="64"/>
      <c r="E41" s="71"/>
      <c r="F41" s="64"/>
      <c r="G41" s="74"/>
      <c r="H41" s="74"/>
      <c r="I41" s="74"/>
      <c r="J41" s="74"/>
      <c r="K41" s="74"/>
      <c r="L41" s="74"/>
      <c r="M41" s="74"/>
    </row>
    <row r="42" spans="1:13" ht="15.75">
      <c r="A42" s="64"/>
      <c r="B42" s="64" t="s">
        <v>42</v>
      </c>
      <c r="C42" s="64"/>
      <c r="D42" s="64"/>
      <c r="E42" s="71"/>
      <c r="F42" s="64"/>
      <c r="G42" s="75">
        <v>-2.323425578947364</v>
      </c>
      <c r="H42" s="74"/>
      <c r="I42" s="24">
        <v>0</v>
      </c>
      <c r="J42" s="74"/>
      <c r="K42" s="75">
        <v>-8.407535578947364</v>
      </c>
      <c r="L42" s="74"/>
      <c r="M42" s="75">
        <v>-5.486770000000001</v>
      </c>
    </row>
    <row r="43" spans="1:13" ht="15.75">
      <c r="A43" s="64"/>
      <c r="B43" s="64"/>
      <c r="C43" s="64"/>
      <c r="D43" s="64"/>
      <c r="E43" s="71"/>
      <c r="F43" s="64"/>
      <c r="G43" s="74"/>
      <c r="H43" s="74"/>
      <c r="I43" s="74"/>
      <c r="J43" s="74"/>
      <c r="K43" s="74"/>
      <c r="L43" s="74"/>
      <c r="M43" s="74"/>
    </row>
    <row r="44" spans="1:13" ht="15.75">
      <c r="A44" s="64"/>
      <c r="B44" s="64"/>
      <c r="C44" s="64"/>
      <c r="D44" s="64"/>
      <c r="E44" s="71"/>
      <c r="F44" s="64"/>
      <c r="G44" s="74">
        <v>1170.792339999999</v>
      </c>
      <c r="H44" s="74"/>
      <c r="I44" s="74">
        <v>1216</v>
      </c>
      <c r="J44" s="74"/>
      <c r="K44" s="74">
        <v>3543.601800000001</v>
      </c>
      <c r="L44" s="74"/>
      <c r="M44" s="74">
        <v>2138.7928500000035</v>
      </c>
    </row>
    <row r="45" spans="1:13" ht="16.5" thickBot="1">
      <c r="A45" s="64"/>
      <c r="B45" s="64"/>
      <c r="C45" s="64"/>
      <c r="D45" s="64"/>
      <c r="E45" s="71"/>
      <c r="F45" s="64"/>
      <c r="G45" s="76"/>
      <c r="H45" s="74"/>
      <c r="I45" s="76"/>
      <c r="J45" s="74"/>
      <c r="K45" s="76"/>
      <c r="L45" s="74"/>
      <c r="M45" s="76"/>
    </row>
    <row r="46" spans="1:13" ht="16.5" thickTop="1">
      <c r="A46" s="64"/>
      <c r="B46" s="64"/>
      <c r="C46" s="64"/>
      <c r="D46" s="64"/>
      <c r="E46" s="71"/>
      <c r="F46" s="64"/>
      <c r="G46" s="74"/>
      <c r="H46" s="74"/>
      <c r="I46" s="74"/>
      <c r="J46" s="74"/>
      <c r="K46" s="74"/>
      <c r="L46" s="74"/>
      <c r="M46" s="74"/>
    </row>
    <row r="47" spans="1:13" ht="15.75">
      <c r="A47" s="64"/>
      <c r="B47" s="64" t="s">
        <v>43</v>
      </c>
      <c r="C47" s="64"/>
      <c r="D47" s="64"/>
      <c r="E47" s="71"/>
      <c r="F47" s="64"/>
      <c r="G47" s="74"/>
      <c r="H47" s="74"/>
      <c r="I47" s="74"/>
      <c r="J47" s="74"/>
      <c r="K47" s="74"/>
      <c r="L47" s="74"/>
      <c r="M47" s="74"/>
    </row>
    <row r="48" spans="1:13" ht="15.75">
      <c r="A48" s="64"/>
      <c r="B48" s="64"/>
      <c r="C48" s="64"/>
      <c r="D48" s="64"/>
      <c r="E48" s="71"/>
      <c r="F48" s="64"/>
      <c r="G48" s="74"/>
      <c r="H48" s="74"/>
      <c r="I48" s="74"/>
      <c r="J48" s="74"/>
      <c r="K48" s="74"/>
      <c r="L48" s="74"/>
      <c r="M48" s="74"/>
    </row>
    <row r="49" spans="1:13" ht="15.75">
      <c r="A49" s="64"/>
      <c r="B49" s="64" t="s">
        <v>44</v>
      </c>
      <c r="C49" s="64"/>
      <c r="D49" s="64"/>
      <c r="E49" s="71" t="s">
        <v>45</v>
      </c>
      <c r="F49" s="64"/>
      <c r="G49" s="74">
        <v>2.3641827527125954</v>
      </c>
      <c r="H49" s="74"/>
      <c r="I49" s="74">
        <v>2.45</v>
      </c>
      <c r="J49" s="74"/>
      <c r="K49" s="74">
        <v>7.156356833849229</v>
      </c>
      <c r="L49" s="74"/>
      <c r="M49" s="74">
        <v>4.32</v>
      </c>
    </row>
    <row r="50" spans="1:13" ht="15.75">
      <c r="A50" s="64"/>
      <c r="B50" s="64"/>
      <c r="C50" s="64"/>
      <c r="D50" s="64"/>
      <c r="E50" s="71"/>
      <c r="F50" s="64"/>
      <c r="G50" s="74"/>
      <c r="H50" s="74"/>
      <c r="I50" s="74"/>
      <c r="J50" s="74"/>
      <c r="K50" s="74"/>
      <c r="L50" s="74"/>
      <c r="M50" s="74"/>
    </row>
    <row r="51" spans="1:13" ht="15.75">
      <c r="A51" s="64"/>
      <c r="B51" s="64" t="s">
        <v>46</v>
      </c>
      <c r="C51" s="64"/>
      <c r="D51" s="64"/>
      <c r="E51" s="71" t="s">
        <v>45</v>
      </c>
      <c r="F51" s="64"/>
      <c r="G51" s="77" t="s">
        <v>47</v>
      </c>
      <c r="H51" s="77"/>
      <c r="I51" s="77" t="s">
        <v>47</v>
      </c>
      <c r="J51" s="77"/>
      <c r="K51" s="77" t="s">
        <v>47</v>
      </c>
      <c r="L51" s="77"/>
      <c r="M51" s="77" t="s">
        <v>47</v>
      </c>
    </row>
    <row r="52" spans="1:13" ht="15.75">
      <c r="A52" s="64"/>
      <c r="B52" s="64"/>
      <c r="C52" s="64"/>
      <c r="D52" s="64"/>
      <c r="E52" s="71"/>
      <c r="F52" s="64"/>
      <c r="G52" s="64"/>
      <c r="H52" s="64"/>
      <c r="I52" s="64"/>
      <c r="J52" s="64"/>
      <c r="K52" s="64"/>
      <c r="L52" s="64"/>
      <c r="M52" s="64"/>
    </row>
    <row r="53" spans="1:13" ht="15.75">
      <c r="A53" s="64"/>
      <c r="B53" s="67" t="s">
        <v>48</v>
      </c>
      <c r="C53" s="64"/>
      <c r="D53" s="64"/>
      <c r="E53" s="71"/>
      <c r="F53" s="64"/>
      <c r="G53" s="64"/>
      <c r="H53" s="64"/>
      <c r="I53" s="64"/>
      <c r="J53" s="64"/>
      <c r="K53" s="64"/>
      <c r="L53" s="64"/>
      <c r="M53" s="64"/>
    </row>
    <row r="54" spans="1:13" ht="15.75">
      <c r="A54" s="64"/>
      <c r="B54" s="67" t="s">
        <v>49</v>
      </c>
      <c r="C54" s="64"/>
      <c r="D54" s="64"/>
      <c r="E54" s="71"/>
      <c r="F54" s="64"/>
      <c r="G54" s="64"/>
      <c r="H54" s="64"/>
      <c r="I54" s="64"/>
      <c r="J54" s="64"/>
      <c r="K54" s="64"/>
      <c r="L54" s="64"/>
      <c r="M54" s="64"/>
    </row>
    <row r="55" spans="1:13" ht="15.75">
      <c r="A55" s="64"/>
      <c r="B55" s="67" t="s">
        <v>50</v>
      </c>
      <c r="C55" s="64"/>
      <c r="D55" s="64"/>
      <c r="E55" s="71"/>
      <c r="F55" s="64"/>
      <c r="G55" s="64"/>
      <c r="H55" s="64"/>
      <c r="I55" s="64"/>
      <c r="J55" s="64"/>
      <c r="K55" s="64"/>
      <c r="L55" s="64"/>
      <c r="M55" s="64"/>
    </row>
    <row r="56" spans="1:13" ht="15.75">
      <c r="A56" s="64"/>
      <c r="B56" s="64"/>
      <c r="C56" s="64"/>
      <c r="D56" s="64"/>
      <c r="E56" s="71"/>
      <c r="F56" s="64"/>
      <c r="G56" s="64"/>
      <c r="H56" s="64"/>
      <c r="I56" s="64"/>
      <c r="J56" s="64"/>
      <c r="K56" s="64"/>
      <c r="L56" s="64"/>
      <c r="M56" s="64"/>
    </row>
  </sheetData>
  <sheetProtection/>
  <mergeCells count="2">
    <mergeCell ref="A1:M1"/>
    <mergeCell ref="A4:M4"/>
  </mergeCells>
  <printOptions/>
  <pageMargins left="0.7" right="0.7" top="0.75" bottom="0.75" header="0.3" footer="0.3"/>
  <pageSetup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PageLayoutView="0" workbookViewId="0" topLeftCell="A38">
      <selection activeCell="G64" sqref="G64"/>
    </sheetView>
  </sheetViews>
  <sheetFormatPr defaultColWidth="12.421875" defaultRowHeight="15" outlineLevelRow="1"/>
  <cols>
    <col min="1" max="1" width="6.00390625" style="16" customWidth="1"/>
    <col min="2" max="2" width="3.7109375" style="16" customWidth="1"/>
    <col min="3" max="3" width="32.28125" style="16" customWidth="1"/>
    <col min="4" max="4" width="5.57421875" style="16" customWidth="1"/>
    <col min="5" max="5" width="14.28125" style="16" customWidth="1"/>
    <col min="6" max="6" width="1.1484375" style="16" customWidth="1"/>
    <col min="7" max="7" width="11.8515625" style="11" customWidth="1"/>
    <col min="8" max="8" width="1.57421875" style="11" customWidth="1"/>
    <col min="9" max="9" width="13.7109375" style="11" customWidth="1"/>
    <col min="10" max="10" width="1.1484375" style="16" customWidth="1"/>
    <col min="11" max="11" width="14.57421875" style="16" customWidth="1"/>
    <col min="12" max="12" width="1.1484375" style="16" customWidth="1"/>
    <col min="13" max="13" width="14.421875" style="16" customWidth="1"/>
    <col min="14" max="14" width="1.1484375" style="16" hidden="1" customWidth="1"/>
    <col min="15" max="15" width="10.140625" style="16" customWidth="1"/>
    <col min="16" max="16" width="11.8515625" style="16" customWidth="1"/>
    <col min="17" max="17" width="13.8515625" style="42" customWidth="1"/>
    <col min="18" max="21" width="12.421875" style="16" customWidth="1"/>
    <col min="22" max="22" width="3.57421875" style="16" customWidth="1"/>
    <col min="23" max="26" width="12.421875" style="16" customWidth="1"/>
    <col min="27" max="27" width="15.140625" style="16" customWidth="1"/>
    <col min="28" max="28" width="14.28125" style="16" customWidth="1"/>
    <col min="29" max="16384" width="12.421875" style="16" customWidth="1"/>
  </cols>
  <sheetData>
    <row r="1" spans="1:19" ht="9.75" customHeight="1">
      <c r="A1" s="11"/>
      <c r="B1" s="11"/>
      <c r="C1" s="11"/>
      <c r="D1" s="11"/>
      <c r="E1" s="11"/>
      <c r="F1" s="11"/>
      <c r="J1" s="11"/>
      <c r="K1" s="11"/>
      <c r="L1" s="11"/>
      <c r="M1" s="11"/>
      <c r="N1" s="11"/>
      <c r="O1" s="11"/>
      <c r="P1" s="11"/>
      <c r="Q1" s="25"/>
      <c r="R1" s="25"/>
      <c r="S1" s="11"/>
    </row>
    <row r="2" spans="1:19" ht="20.25">
      <c r="A2" s="173" t="s">
        <v>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7"/>
      <c r="O2" s="27"/>
      <c r="P2" s="28"/>
      <c r="Q2" s="29"/>
      <c r="R2" s="25"/>
      <c r="S2" s="11"/>
    </row>
    <row r="3" spans="1:256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0"/>
      <c r="Q3" s="31"/>
      <c r="R3" s="32"/>
      <c r="S3" s="14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6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3"/>
      <c r="Q4" s="35"/>
      <c r="R4" s="35"/>
      <c r="S4" s="13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18.75">
      <c r="A5" s="174" t="s">
        <v>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37"/>
      <c r="O5" s="37"/>
      <c r="P5" s="13"/>
      <c r="Q5" s="35"/>
      <c r="R5" s="35"/>
      <c r="S5" s="13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3"/>
      <c r="Q6" s="35"/>
      <c r="R6" s="35"/>
      <c r="S6" s="13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19" ht="15.75">
      <c r="A7" s="175" t="s">
        <v>52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2"/>
      <c r="O7" s="12"/>
      <c r="P7" s="11"/>
      <c r="Q7" s="25"/>
      <c r="R7" s="25"/>
      <c r="S7" s="11"/>
    </row>
    <row r="8" spans="1:19" ht="15.75">
      <c r="A8" s="39"/>
      <c r="B8" s="11"/>
      <c r="C8" s="11"/>
      <c r="D8" s="11"/>
      <c r="E8" s="11"/>
      <c r="F8" s="11"/>
      <c r="J8" s="11"/>
      <c r="K8" s="40"/>
      <c r="L8" s="11"/>
      <c r="M8" s="40"/>
      <c r="N8" s="11"/>
      <c r="O8" s="11"/>
      <c r="P8" s="11"/>
      <c r="Q8" s="25"/>
      <c r="R8" s="25"/>
      <c r="S8" s="11"/>
    </row>
    <row r="9" spans="2:19" ht="15.75">
      <c r="B9" s="11"/>
      <c r="C9" s="11"/>
      <c r="D9" s="11"/>
      <c r="E9" s="11"/>
      <c r="F9" s="11"/>
      <c r="I9" s="14" t="s">
        <v>53</v>
      </c>
      <c r="J9" s="13"/>
      <c r="K9" s="11"/>
      <c r="L9" s="11"/>
      <c r="M9" s="14" t="s">
        <v>54</v>
      </c>
      <c r="N9" s="11"/>
      <c r="O9" s="11"/>
      <c r="P9" s="11"/>
      <c r="Q9" s="25"/>
      <c r="R9" s="25"/>
      <c r="S9" s="11"/>
    </row>
    <row r="10" spans="1:19" ht="15.75">
      <c r="A10" s="18"/>
      <c r="B10" s="11"/>
      <c r="C10" s="11"/>
      <c r="D10" s="11"/>
      <c r="E10" s="11"/>
      <c r="F10" s="11"/>
      <c r="I10" s="14" t="s">
        <v>55</v>
      </c>
      <c r="J10" s="13"/>
      <c r="K10" s="11"/>
      <c r="L10" s="11"/>
      <c r="M10" s="14" t="s">
        <v>56</v>
      </c>
      <c r="N10" s="11"/>
      <c r="O10" s="11"/>
      <c r="P10" s="11"/>
      <c r="Q10" s="25"/>
      <c r="R10" s="25"/>
      <c r="S10" s="11"/>
    </row>
    <row r="11" spans="1:19" ht="15.75">
      <c r="A11" s="18"/>
      <c r="B11" s="11"/>
      <c r="C11" s="11"/>
      <c r="D11" s="11"/>
      <c r="E11" s="11"/>
      <c r="F11" s="11"/>
      <c r="I11" s="14" t="s">
        <v>21</v>
      </c>
      <c r="J11" s="13"/>
      <c r="K11" s="11"/>
      <c r="L11" s="11"/>
      <c r="M11" s="14" t="s">
        <v>57</v>
      </c>
      <c r="N11" s="11"/>
      <c r="O11" s="11"/>
      <c r="P11" s="11"/>
      <c r="Q11" s="25"/>
      <c r="R11" s="25"/>
      <c r="S11" s="11"/>
    </row>
    <row r="12" spans="1:19" ht="15.75">
      <c r="A12" s="18"/>
      <c r="B12" s="11"/>
      <c r="C12" s="11"/>
      <c r="D12" s="11"/>
      <c r="E12" s="11"/>
      <c r="F12" s="11"/>
      <c r="I12" s="14" t="str">
        <f>'[1]Income statement'!G16</f>
        <v>30.09.2010</v>
      </c>
      <c r="J12" s="13"/>
      <c r="K12" s="11"/>
      <c r="L12" s="11"/>
      <c r="M12" s="14" t="s">
        <v>58</v>
      </c>
      <c r="N12" s="11"/>
      <c r="O12" s="11"/>
      <c r="P12" s="11"/>
      <c r="Q12" s="25"/>
      <c r="R12" s="25"/>
      <c r="S12" s="11"/>
    </row>
    <row r="13" spans="1:19" ht="15.75">
      <c r="A13" s="18"/>
      <c r="B13" s="11"/>
      <c r="C13" s="11"/>
      <c r="D13" s="11"/>
      <c r="F13" s="11"/>
      <c r="G13" s="14" t="s">
        <v>26</v>
      </c>
      <c r="I13" s="14" t="s">
        <v>59</v>
      </c>
      <c r="J13" s="11"/>
      <c r="K13" s="11"/>
      <c r="L13" s="11"/>
      <c r="M13" s="14" t="s">
        <v>59</v>
      </c>
      <c r="N13" s="11"/>
      <c r="O13" s="11"/>
      <c r="P13" s="11"/>
      <c r="Q13" s="25"/>
      <c r="R13" s="25"/>
      <c r="S13" s="11"/>
    </row>
    <row r="14" spans="1:19" ht="15.75">
      <c r="A14" s="18"/>
      <c r="B14" s="11"/>
      <c r="C14" s="11"/>
      <c r="D14" s="11"/>
      <c r="F14" s="11"/>
      <c r="G14" s="14"/>
      <c r="I14" s="14"/>
      <c r="J14" s="11"/>
      <c r="K14" s="11"/>
      <c r="L14" s="11"/>
      <c r="M14" s="14" t="s">
        <v>60</v>
      </c>
      <c r="N14" s="11"/>
      <c r="O14" s="25"/>
      <c r="P14" s="25"/>
      <c r="Q14" s="25"/>
      <c r="R14" s="25"/>
      <c r="S14" s="11"/>
    </row>
    <row r="15" spans="1:19" ht="12" customHeight="1">
      <c r="A15" s="18"/>
      <c r="B15" s="12" t="s">
        <v>61</v>
      </c>
      <c r="C15" s="11"/>
      <c r="D15" s="11"/>
      <c r="F15" s="11"/>
      <c r="I15" s="13"/>
      <c r="J15" s="11"/>
      <c r="K15" s="11"/>
      <c r="L15" s="11"/>
      <c r="M15" s="13"/>
      <c r="N15" s="11"/>
      <c r="O15" s="25"/>
      <c r="P15" s="25"/>
      <c r="Q15" s="25"/>
      <c r="R15" s="25"/>
      <c r="S15" s="11"/>
    </row>
    <row r="16" spans="1:25" ht="15.75">
      <c r="A16" s="18"/>
      <c r="B16" s="11" t="s">
        <v>62</v>
      </c>
      <c r="C16" s="11"/>
      <c r="D16" s="11"/>
      <c r="F16" s="11"/>
      <c r="G16" s="13"/>
      <c r="I16" s="41">
        <v>25815</v>
      </c>
      <c r="J16" s="15"/>
      <c r="K16" s="15"/>
      <c r="L16" s="23"/>
      <c r="M16" s="41">
        <v>26915</v>
      </c>
      <c r="N16" s="11"/>
      <c r="O16" s="41"/>
      <c r="P16" s="41"/>
      <c r="Q16" s="41"/>
      <c r="R16" s="25"/>
      <c r="S16" s="11"/>
      <c r="Y16" s="12"/>
    </row>
    <row r="17" spans="1:25" ht="15.75">
      <c r="A17" s="18"/>
      <c r="B17" s="11"/>
      <c r="C17" s="11"/>
      <c r="D17" s="11"/>
      <c r="F17" s="11"/>
      <c r="G17" s="13"/>
      <c r="I17" s="41"/>
      <c r="J17" s="15"/>
      <c r="K17" s="15"/>
      <c r="L17" s="23"/>
      <c r="M17" s="41"/>
      <c r="N17" s="11"/>
      <c r="O17" s="41"/>
      <c r="P17" s="41"/>
      <c r="Q17" s="41"/>
      <c r="R17" s="25"/>
      <c r="S17" s="11"/>
      <c r="Y17" s="12"/>
    </row>
    <row r="18" spans="1:25" ht="15.75">
      <c r="A18" s="18"/>
      <c r="B18" s="11" t="s">
        <v>63</v>
      </c>
      <c r="C18" s="11"/>
      <c r="D18" s="11"/>
      <c r="F18" s="11"/>
      <c r="G18" s="13"/>
      <c r="I18" s="23">
        <v>13940</v>
      </c>
      <c r="J18" s="15"/>
      <c r="K18" s="15"/>
      <c r="L18" s="23"/>
      <c r="M18" s="23">
        <v>13940</v>
      </c>
      <c r="N18" s="11"/>
      <c r="O18" s="41"/>
      <c r="P18" s="41"/>
      <c r="Q18" s="41"/>
      <c r="R18" s="25"/>
      <c r="S18" s="11"/>
      <c r="Y18" s="12"/>
    </row>
    <row r="19" spans="1:25" ht="12" customHeight="1">
      <c r="A19" s="18"/>
      <c r="B19" s="11"/>
      <c r="C19" s="11"/>
      <c r="D19" s="11"/>
      <c r="F19" s="11"/>
      <c r="I19" s="41"/>
      <c r="J19" s="15"/>
      <c r="K19" s="15"/>
      <c r="L19" s="23"/>
      <c r="M19" s="41"/>
      <c r="N19" s="11"/>
      <c r="O19" s="41"/>
      <c r="P19" s="41"/>
      <c r="Q19" s="41"/>
      <c r="R19" s="25"/>
      <c r="S19" s="11"/>
      <c r="Y19" s="12"/>
    </row>
    <row r="20" spans="1:25" ht="15.75" customHeight="1">
      <c r="A20" s="18"/>
      <c r="B20" s="11" t="s">
        <v>64</v>
      </c>
      <c r="C20" s="11"/>
      <c r="D20" s="11"/>
      <c r="F20" s="11"/>
      <c r="G20" s="13"/>
      <c r="I20" s="41">
        <v>3277</v>
      </c>
      <c r="J20" s="15"/>
      <c r="K20" s="15"/>
      <c r="L20" s="23"/>
      <c r="M20" s="41">
        <v>3377</v>
      </c>
      <c r="N20" s="11"/>
      <c r="O20" s="41"/>
      <c r="P20" s="41"/>
      <c r="Q20" s="41"/>
      <c r="R20" s="25"/>
      <c r="S20" s="11"/>
      <c r="Y20" s="12"/>
    </row>
    <row r="21" spans="1:25" ht="12" customHeight="1">
      <c r="A21" s="18"/>
      <c r="B21" s="11"/>
      <c r="C21" s="11"/>
      <c r="D21" s="11"/>
      <c r="F21" s="11"/>
      <c r="I21" s="41"/>
      <c r="J21" s="15"/>
      <c r="K21" s="15"/>
      <c r="L21" s="23"/>
      <c r="M21" s="41"/>
      <c r="N21" s="11"/>
      <c r="O21" s="41"/>
      <c r="P21" s="41"/>
      <c r="Q21" s="41"/>
      <c r="R21" s="25"/>
      <c r="S21" s="11"/>
      <c r="Y21" s="12"/>
    </row>
    <row r="22" spans="1:25" ht="15.75">
      <c r="A22" s="18"/>
      <c r="B22" s="11" t="s">
        <v>65</v>
      </c>
      <c r="C22" s="11"/>
      <c r="D22" s="11"/>
      <c r="F22" s="11"/>
      <c r="G22" s="13"/>
      <c r="I22" s="23">
        <v>196</v>
      </c>
      <c r="J22" s="15"/>
      <c r="K22" s="15"/>
      <c r="L22" s="23"/>
      <c r="M22" s="23">
        <v>196</v>
      </c>
      <c r="N22" s="11"/>
      <c r="O22" s="23"/>
      <c r="P22" s="23"/>
      <c r="Q22" s="23"/>
      <c r="R22" s="25"/>
      <c r="S22" s="11"/>
      <c r="Y22" s="12"/>
    </row>
    <row r="23" spans="1:25" ht="12" customHeight="1">
      <c r="A23" s="18"/>
      <c r="B23" s="11"/>
      <c r="C23" s="11"/>
      <c r="D23" s="11"/>
      <c r="F23" s="11"/>
      <c r="I23" s="23"/>
      <c r="J23" s="15"/>
      <c r="K23" s="15"/>
      <c r="L23" s="23"/>
      <c r="M23" s="23"/>
      <c r="N23" s="11"/>
      <c r="O23" s="23"/>
      <c r="P23" s="23"/>
      <c r="Q23" s="23"/>
      <c r="R23" s="25"/>
      <c r="S23" s="11"/>
      <c r="Y23" s="12"/>
    </row>
    <row r="24" spans="1:25" ht="15.75">
      <c r="A24" s="18"/>
      <c r="B24" s="11" t="s">
        <v>66</v>
      </c>
      <c r="C24" s="11"/>
      <c r="D24" s="11"/>
      <c r="F24" s="11"/>
      <c r="I24" s="23">
        <f>203+12</f>
        <v>215</v>
      </c>
      <c r="J24" s="15"/>
      <c r="K24" s="15"/>
      <c r="L24" s="23"/>
      <c r="M24" s="23">
        <v>199</v>
      </c>
      <c r="N24" s="11"/>
      <c r="O24" s="23"/>
      <c r="P24" s="23"/>
      <c r="Q24" s="23"/>
      <c r="R24" s="25"/>
      <c r="S24" s="11"/>
      <c r="Y24" s="12"/>
    </row>
    <row r="25" spans="1:25" ht="12" customHeight="1">
      <c r="A25" s="18"/>
      <c r="B25" s="11"/>
      <c r="C25" s="11"/>
      <c r="D25" s="11"/>
      <c r="F25" s="11"/>
      <c r="I25" s="23"/>
      <c r="J25" s="15"/>
      <c r="K25" s="15"/>
      <c r="L25" s="23"/>
      <c r="M25" s="23"/>
      <c r="N25" s="11"/>
      <c r="O25" s="23"/>
      <c r="P25" s="23"/>
      <c r="Q25" s="23"/>
      <c r="R25" s="25"/>
      <c r="S25" s="11"/>
      <c r="Y25" s="12"/>
    </row>
    <row r="26" spans="1:25" ht="15.75">
      <c r="A26" s="18"/>
      <c r="B26" s="11" t="s">
        <v>67</v>
      </c>
      <c r="C26" s="11"/>
      <c r="D26" s="11"/>
      <c r="F26" s="13"/>
      <c r="G26" s="13" t="s">
        <v>68</v>
      </c>
      <c r="I26" s="23">
        <v>317</v>
      </c>
      <c r="J26" s="15"/>
      <c r="K26" s="15"/>
      <c r="L26" s="23"/>
      <c r="M26" s="23">
        <v>245</v>
      </c>
      <c r="N26" s="11"/>
      <c r="O26" s="23"/>
      <c r="P26" s="23"/>
      <c r="Q26" s="23"/>
      <c r="R26" s="25"/>
      <c r="S26" s="11"/>
      <c r="Y26" s="12"/>
    </row>
    <row r="27" spans="9:25" ht="12" customHeight="1">
      <c r="I27" s="23"/>
      <c r="J27" s="15"/>
      <c r="K27" s="15"/>
      <c r="L27" s="23"/>
      <c r="M27" s="23"/>
      <c r="O27" s="23"/>
      <c r="P27" s="23"/>
      <c r="Q27" s="23"/>
      <c r="R27" s="42"/>
      <c r="Y27" s="12"/>
    </row>
    <row r="28" spans="9:25" ht="15.75">
      <c r="I28" s="43">
        <f>SUM(I16:I27)</f>
        <v>43760</v>
      </c>
      <c r="J28" s="15"/>
      <c r="K28" s="15"/>
      <c r="L28" s="23"/>
      <c r="M28" s="43">
        <f>SUM(M16:M27)</f>
        <v>44872</v>
      </c>
      <c r="O28" s="23"/>
      <c r="P28" s="23"/>
      <c r="Q28" s="23"/>
      <c r="R28" s="42"/>
      <c r="Y28" s="12"/>
    </row>
    <row r="29" spans="9:25" ht="12" customHeight="1">
      <c r="I29" s="15"/>
      <c r="J29" s="15"/>
      <c r="K29" s="15"/>
      <c r="L29" s="15"/>
      <c r="M29" s="15"/>
      <c r="O29" s="23"/>
      <c r="P29" s="23"/>
      <c r="Q29" s="23"/>
      <c r="R29" s="42"/>
      <c r="Y29" s="12"/>
    </row>
    <row r="30" spans="1:25" ht="15.75">
      <c r="A30" s="18"/>
      <c r="B30" s="12" t="s">
        <v>69</v>
      </c>
      <c r="C30" s="11"/>
      <c r="D30" s="11"/>
      <c r="E30" s="11"/>
      <c r="F30" s="11"/>
      <c r="I30" s="15"/>
      <c r="J30" s="15"/>
      <c r="K30" s="15"/>
      <c r="L30" s="15"/>
      <c r="M30" s="15"/>
      <c r="N30" s="11"/>
      <c r="O30" s="23"/>
      <c r="P30" s="23"/>
      <c r="Q30" s="23"/>
      <c r="R30" s="25"/>
      <c r="S30" s="11"/>
      <c r="Y30" s="12"/>
    </row>
    <row r="31" spans="1:25" ht="15.75">
      <c r="A31" s="18"/>
      <c r="B31" s="18" t="s">
        <v>70</v>
      </c>
      <c r="D31" s="18"/>
      <c r="E31" s="11"/>
      <c r="F31" s="11"/>
      <c r="I31" s="23">
        <v>8032</v>
      </c>
      <c r="J31" s="23"/>
      <c r="K31" s="23"/>
      <c r="L31" s="23"/>
      <c r="M31" s="23">
        <v>7438</v>
      </c>
      <c r="N31" s="11"/>
      <c r="O31" s="23"/>
      <c r="P31" s="23"/>
      <c r="Q31" s="23"/>
      <c r="R31" s="25"/>
      <c r="S31" s="11"/>
      <c r="Y31" s="12"/>
    </row>
    <row r="32" spans="1:25" ht="15.75">
      <c r="A32" s="18"/>
      <c r="B32" s="18" t="s">
        <v>71</v>
      </c>
      <c r="D32" s="18"/>
      <c r="E32" s="11"/>
      <c r="F32" s="11"/>
      <c r="I32" s="23">
        <v>15662</v>
      </c>
      <c r="J32" s="23"/>
      <c r="K32" s="23"/>
      <c r="L32" s="23"/>
      <c r="M32" s="23">
        <v>16551</v>
      </c>
      <c r="N32" s="11"/>
      <c r="O32" s="23"/>
      <c r="P32" s="23"/>
      <c r="Q32" s="23"/>
      <c r="R32" s="25"/>
      <c r="S32" s="11"/>
      <c r="Y32" s="12"/>
    </row>
    <row r="33" spans="1:25" ht="15.75">
      <c r="A33" s="18"/>
      <c r="B33" s="18" t="s">
        <v>72</v>
      </c>
      <c r="D33" s="18"/>
      <c r="E33" s="11"/>
      <c r="F33" s="11"/>
      <c r="I33" s="23">
        <v>1451</v>
      </c>
      <c r="J33" s="23"/>
      <c r="K33" s="23"/>
      <c r="L33" s="23"/>
      <c r="M33" s="23">
        <v>1263</v>
      </c>
      <c r="N33" s="11"/>
      <c r="O33" s="23"/>
      <c r="P33" s="23"/>
      <c r="Q33" s="23"/>
      <c r="R33" s="25"/>
      <c r="S33" s="11"/>
      <c r="Y33" s="12"/>
    </row>
    <row r="34" spans="1:25" ht="15.75">
      <c r="A34" s="18"/>
      <c r="B34" s="18" t="s">
        <v>73</v>
      </c>
      <c r="D34" s="18"/>
      <c r="E34" s="11"/>
      <c r="F34" s="11"/>
      <c r="G34" s="13"/>
      <c r="I34" s="23">
        <v>1319</v>
      </c>
      <c r="J34" s="23"/>
      <c r="K34" s="23"/>
      <c r="L34" s="23"/>
      <c r="M34" s="23">
        <v>574</v>
      </c>
      <c r="N34" s="11"/>
      <c r="O34" s="23"/>
      <c r="P34" s="23"/>
      <c r="Q34" s="23"/>
      <c r="R34" s="25"/>
      <c r="S34" s="11"/>
      <c r="Y34" s="12"/>
    </row>
    <row r="35" spans="1:25" ht="15.75">
      <c r="A35" s="18"/>
      <c r="B35" s="18" t="s">
        <v>74</v>
      </c>
      <c r="D35" s="18"/>
      <c r="E35" s="11"/>
      <c r="F35" s="11"/>
      <c r="G35" s="13"/>
      <c r="I35" s="23">
        <v>84</v>
      </c>
      <c r="J35" s="23"/>
      <c r="K35" s="23"/>
      <c r="L35" s="23"/>
      <c r="M35" s="23">
        <v>135</v>
      </c>
      <c r="N35" s="11"/>
      <c r="O35" s="23"/>
      <c r="P35" s="23"/>
      <c r="Q35" s="23"/>
      <c r="R35" s="25"/>
      <c r="S35" s="11"/>
      <c r="Y35" s="12"/>
    </row>
    <row r="36" spans="1:25" ht="15.75">
      <c r="A36" s="18"/>
      <c r="B36" s="18" t="s">
        <v>75</v>
      </c>
      <c r="D36" s="18"/>
      <c r="F36" s="11"/>
      <c r="G36" s="13" t="s">
        <v>76</v>
      </c>
      <c r="I36" s="23">
        <f>377</f>
        <v>377</v>
      </c>
      <c r="J36" s="23"/>
      <c r="K36" s="23"/>
      <c r="L36" s="23"/>
      <c r="M36" s="23">
        <v>372</v>
      </c>
      <c r="N36" s="11"/>
      <c r="O36" s="23"/>
      <c r="P36" s="23"/>
      <c r="Q36" s="23"/>
      <c r="R36" s="25"/>
      <c r="S36" s="11"/>
      <c r="Y36" s="12"/>
    </row>
    <row r="37" spans="1:25" ht="15.75">
      <c r="A37" s="18"/>
      <c r="B37" s="18" t="s">
        <v>77</v>
      </c>
      <c r="D37" s="18"/>
      <c r="F37" s="11"/>
      <c r="G37" s="13"/>
      <c r="I37" s="17">
        <f>1494+801</f>
        <v>2295</v>
      </c>
      <c r="J37" s="23"/>
      <c r="K37" s="23"/>
      <c r="L37" s="23"/>
      <c r="M37" s="17">
        <v>1285</v>
      </c>
      <c r="N37" s="11"/>
      <c r="O37" s="23"/>
      <c r="P37" s="23"/>
      <c r="Q37" s="23"/>
      <c r="R37" s="25"/>
      <c r="S37" s="11"/>
      <c r="Y37" s="12"/>
    </row>
    <row r="38" spans="1:25" ht="15.75">
      <c r="A38" s="18"/>
      <c r="B38" s="11"/>
      <c r="D38" s="11"/>
      <c r="E38" s="11"/>
      <c r="F38" s="11"/>
      <c r="I38" s="43">
        <f>SUM(I31:I37)</f>
        <v>29220</v>
      </c>
      <c r="J38" s="23"/>
      <c r="K38" s="44"/>
      <c r="L38" s="23"/>
      <c r="M38" s="43">
        <f>SUM(M31:M37)</f>
        <v>27618</v>
      </c>
      <c r="N38" s="11"/>
      <c r="O38" s="23"/>
      <c r="P38" s="23"/>
      <c r="Q38" s="23"/>
      <c r="R38" s="25"/>
      <c r="S38" s="11"/>
      <c r="Y38" s="12"/>
    </row>
    <row r="39" spans="1:25" ht="15.75">
      <c r="A39" s="18"/>
      <c r="B39" s="11" t="s">
        <v>78</v>
      </c>
      <c r="D39" s="11"/>
      <c r="E39" s="11"/>
      <c r="F39" s="11"/>
      <c r="G39" s="13" t="s">
        <v>79</v>
      </c>
      <c r="I39" s="23">
        <v>1702</v>
      </c>
      <c r="J39" s="23"/>
      <c r="K39" s="44"/>
      <c r="L39" s="23"/>
      <c r="M39" s="23">
        <v>1899</v>
      </c>
      <c r="N39" s="11"/>
      <c r="O39" s="23"/>
      <c r="P39" s="23"/>
      <c r="Q39" s="23"/>
      <c r="R39" s="25"/>
      <c r="S39" s="11"/>
      <c r="Y39" s="12"/>
    </row>
    <row r="40" spans="1:25" ht="15.75">
      <c r="A40" s="18"/>
      <c r="B40" s="11"/>
      <c r="C40" s="11"/>
      <c r="D40" s="11"/>
      <c r="E40" s="11"/>
      <c r="F40" s="11"/>
      <c r="I40" s="43">
        <f>SUM(I38:I39)</f>
        <v>30922</v>
      </c>
      <c r="J40" s="23"/>
      <c r="K40" s="44"/>
      <c r="L40" s="23"/>
      <c r="M40" s="43">
        <f>SUM(M38:M39)</f>
        <v>29517</v>
      </c>
      <c r="N40" s="11"/>
      <c r="O40" s="23"/>
      <c r="P40" s="23"/>
      <c r="Q40" s="23"/>
      <c r="R40" s="25"/>
      <c r="S40" s="11"/>
      <c r="Y40" s="12"/>
    </row>
    <row r="41" spans="1:25" ht="12" customHeight="1">
      <c r="A41" s="18"/>
      <c r="B41" s="11"/>
      <c r="C41" s="11"/>
      <c r="D41" s="11"/>
      <c r="E41" s="11"/>
      <c r="F41" s="11"/>
      <c r="I41" s="23"/>
      <c r="J41" s="15"/>
      <c r="K41" s="23"/>
      <c r="L41" s="15"/>
      <c r="M41" s="23"/>
      <c r="N41" s="11"/>
      <c r="O41" s="23"/>
      <c r="P41" s="23"/>
      <c r="Q41" s="23"/>
      <c r="R41" s="25"/>
      <c r="S41" s="11"/>
      <c r="Y41" s="12"/>
    </row>
    <row r="42" spans="1:25" ht="15.75" customHeight="1" thickBot="1">
      <c r="A42" s="18"/>
      <c r="B42" s="12" t="s">
        <v>80</v>
      </c>
      <c r="C42" s="11"/>
      <c r="D42" s="11"/>
      <c r="E42" s="11"/>
      <c r="F42" s="11"/>
      <c r="I42" s="22">
        <f>+I28+I40</f>
        <v>74682</v>
      </c>
      <c r="J42" s="15"/>
      <c r="K42" s="23"/>
      <c r="L42" s="15"/>
      <c r="M42" s="22">
        <f>+M40+M28</f>
        <v>74389</v>
      </c>
      <c r="N42" s="11"/>
      <c r="O42" s="23"/>
      <c r="P42" s="23"/>
      <c r="Q42" s="23"/>
      <c r="R42" s="25"/>
      <c r="S42" s="11"/>
      <c r="Y42" s="12"/>
    </row>
    <row r="43" spans="1:25" ht="13.5" customHeight="1" thickTop="1">
      <c r="A43" s="18"/>
      <c r="B43" s="11"/>
      <c r="C43" s="11"/>
      <c r="D43" s="11"/>
      <c r="E43" s="11"/>
      <c r="F43" s="11"/>
      <c r="I43" s="23"/>
      <c r="J43" s="15"/>
      <c r="K43" s="23"/>
      <c r="L43" s="15"/>
      <c r="M43" s="23"/>
      <c r="N43" s="11"/>
      <c r="O43" s="23"/>
      <c r="P43" s="23"/>
      <c r="Q43" s="23"/>
      <c r="R43" s="25"/>
      <c r="S43" s="11"/>
      <c r="Y43" s="12"/>
    </row>
    <row r="44" spans="1:25" ht="13.5" customHeight="1">
      <c r="A44" s="18"/>
      <c r="B44" s="12" t="s">
        <v>81</v>
      </c>
      <c r="C44" s="11"/>
      <c r="D44" s="11"/>
      <c r="E44" s="11"/>
      <c r="F44" s="11"/>
      <c r="I44" s="23"/>
      <c r="J44" s="15"/>
      <c r="K44" s="23"/>
      <c r="L44" s="15"/>
      <c r="M44" s="23"/>
      <c r="N44" s="11"/>
      <c r="O44" s="23"/>
      <c r="P44" s="23"/>
      <c r="Q44" s="23"/>
      <c r="R44" s="25"/>
      <c r="S44" s="11"/>
      <c r="Y44" s="12"/>
    </row>
    <row r="45" spans="1:25" ht="13.5" customHeight="1">
      <c r="A45" s="18"/>
      <c r="B45" s="11" t="s">
        <v>82</v>
      </c>
      <c r="D45" s="11"/>
      <c r="F45" s="13"/>
      <c r="G45" s="13" t="s">
        <v>83</v>
      </c>
      <c r="I45" s="23">
        <v>11387</v>
      </c>
      <c r="J45" s="15"/>
      <c r="K45" s="45"/>
      <c r="L45" s="15"/>
      <c r="M45" s="23">
        <v>7434</v>
      </c>
      <c r="N45" s="11"/>
      <c r="O45" s="23"/>
      <c r="P45" s="23"/>
      <c r="Q45" s="23"/>
      <c r="R45" s="25"/>
      <c r="S45" s="11"/>
      <c r="Y45" s="12"/>
    </row>
    <row r="46" spans="1:25" ht="13.5" customHeight="1">
      <c r="A46" s="18"/>
      <c r="B46" s="11" t="s">
        <v>84</v>
      </c>
      <c r="D46" s="11"/>
      <c r="E46" s="13"/>
      <c r="F46" s="11"/>
      <c r="G46" s="46"/>
      <c r="I46" s="17">
        <v>2594</v>
      </c>
      <c r="J46" s="15"/>
      <c r="K46" s="47"/>
      <c r="L46" s="15"/>
      <c r="M46" s="17">
        <v>2801</v>
      </c>
      <c r="N46" s="11"/>
      <c r="O46" s="23"/>
      <c r="P46" s="23"/>
      <c r="Q46" s="23"/>
      <c r="R46" s="25"/>
      <c r="S46" s="11"/>
      <c r="Y46" s="12"/>
    </row>
    <row r="47" spans="1:25" ht="13.5" customHeight="1">
      <c r="A47" s="18"/>
      <c r="B47" s="11"/>
      <c r="C47" s="11"/>
      <c r="D47" s="11"/>
      <c r="E47" s="11"/>
      <c r="F47" s="11"/>
      <c r="G47" s="48"/>
      <c r="I47" s="23">
        <f>SUM(I45:I46)</f>
        <v>13981</v>
      </c>
      <c r="J47" s="15"/>
      <c r="K47" s="45"/>
      <c r="L47" s="15"/>
      <c r="M47" s="23">
        <f>SUM(M45:M46)</f>
        <v>10235</v>
      </c>
      <c r="N47" s="11"/>
      <c r="O47" s="23"/>
      <c r="P47" s="23"/>
      <c r="Q47" s="23"/>
      <c r="R47" s="25"/>
      <c r="S47" s="11"/>
      <c r="Y47" s="12"/>
    </row>
    <row r="48" spans="1:25" ht="13.5" customHeight="1">
      <c r="A48" s="18"/>
      <c r="B48" s="11"/>
      <c r="C48" s="11"/>
      <c r="D48" s="11"/>
      <c r="E48" s="11"/>
      <c r="F48" s="11"/>
      <c r="I48" s="23"/>
      <c r="J48" s="15"/>
      <c r="K48" s="23"/>
      <c r="L48" s="15"/>
      <c r="M48" s="23"/>
      <c r="N48" s="11"/>
      <c r="O48" s="23"/>
      <c r="P48" s="23"/>
      <c r="Q48" s="23"/>
      <c r="R48" s="25"/>
      <c r="S48" s="11"/>
      <c r="Y48" s="12"/>
    </row>
    <row r="49" spans="1:25" ht="15.75">
      <c r="A49" s="18"/>
      <c r="B49" s="12" t="s">
        <v>85</v>
      </c>
      <c r="C49" s="11"/>
      <c r="D49" s="11"/>
      <c r="E49" s="11"/>
      <c r="F49" s="11"/>
      <c r="I49" s="15"/>
      <c r="J49" s="15"/>
      <c r="K49" s="23"/>
      <c r="L49" s="15"/>
      <c r="M49" s="15"/>
      <c r="N49" s="11"/>
      <c r="O49" s="23"/>
      <c r="P49" s="23"/>
      <c r="Q49" s="23"/>
      <c r="R49" s="25"/>
      <c r="S49" s="11"/>
      <c r="Y49" s="12"/>
    </row>
    <row r="50" spans="1:25" ht="15.75">
      <c r="A50" s="18"/>
      <c r="B50" s="11" t="s">
        <v>86</v>
      </c>
      <c r="D50" s="11"/>
      <c r="E50" s="11"/>
      <c r="F50" s="11"/>
      <c r="G50" s="13"/>
      <c r="I50" s="23">
        <v>4822</v>
      </c>
      <c r="J50" s="23"/>
      <c r="K50" s="23"/>
      <c r="L50" s="23"/>
      <c r="M50" s="23">
        <v>5132</v>
      </c>
      <c r="N50" s="11"/>
      <c r="O50" s="23"/>
      <c r="P50" s="23"/>
      <c r="Q50" s="23"/>
      <c r="R50" s="25"/>
      <c r="S50" s="11"/>
      <c r="Y50" s="12"/>
    </row>
    <row r="51" spans="1:25" ht="15.75">
      <c r="A51" s="18"/>
      <c r="B51" s="11" t="s">
        <v>87</v>
      </c>
      <c r="D51" s="11"/>
      <c r="F51" s="11"/>
      <c r="G51" s="13" t="s">
        <v>83</v>
      </c>
      <c r="I51" s="23">
        <v>9847</v>
      </c>
      <c r="J51" s="23"/>
      <c r="K51" s="23"/>
      <c r="L51" s="23"/>
      <c r="M51" s="23">
        <v>16627</v>
      </c>
      <c r="N51" s="11"/>
      <c r="O51" s="23"/>
      <c r="P51" s="23"/>
      <c r="Q51" s="23"/>
      <c r="R51" s="25"/>
      <c r="S51" s="11"/>
      <c r="Y51" s="12"/>
    </row>
    <row r="52" spans="1:25" ht="15.75">
      <c r="A52" s="18"/>
      <c r="B52" s="11" t="s">
        <v>88</v>
      </c>
      <c r="D52" s="11"/>
      <c r="E52" s="13"/>
      <c r="F52" s="11"/>
      <c r="I52" s="17">
        <v>456</v>
      </c>
      <c r="J52" s="23"/>
      <c r="K52" s="23"/>
      <c r="L52" s="23"/>
      <c r="M52" s="17">
        <v>434</v>
      </c>
      <c r="N52" s="11"/>
      <c r="O52" s="23"/>
      <c r="P52" s="23"/>
      <c r="Q52" s="23"/>
      <c r="R52" s="25"/>
      <c r="S52" s="11"/>
      <c r="Y52" s="12"/>
    </row>
    <row r="53" spans="1:25" ht="15.75">
      <c r="A53" s="18"/>
      <c r="B53" s="11"/>
      <c r="C53" s="11"/>
      <c r="D53" s="11"/>
      <c r="E53" s="11"/>
      <c r="F53" s="11"/>
      <c r="G53" s="49"/>
      <c r="I53" s="43">
        <f>SUM(I50:I52)</f>
        <v>15125</v>
      </c>
      <c r="J53" s="23"/>
      <c r="K53" s="45"/>
      <c r="L53" s="23"/>
      <c r="M53" s="43">
        <f>SUM(M50:M52)</f>
        <v>22193</v>
      </c>
      <c r="N53" s="11"/>
      <c r="O53" s="23"/>
      <c r="P53" s="23"/>
      <c r="Q53" s="23"/>
      <c r="R53" s="25"/>
      <c r="S53" s="11"/>
      <c r="Y53" s="12"/>
    </row>
    <row r="54" spans="1:25" ht="12" customHeight="1">
      <c r="A54" s="18"/>
      <c r="B54" s="11"/>
      <c r="C54" s="11"/>
      <c r="D54" s="11"/>
      <c r="E54" s="11"/>
      <c r="F54" s="11"/>
      <c r="G54" s="50"/>
      <c r="I54" s="23"/>
      <c r="J54" s="15"/>
      <c r="K54" s="23"/>
      <c r="L54" s="15"/>
      <c r="M54" s="23"/>
      <c r="N54" s="11"/>
      <c r="O54" s="23"/>
      <c r="P54" s="23"/>
      <c r="Q54" s="23"/>
      <c r="R54" s="25"/>
      <c r="S54" s="11"/>
      <c r="Y54" s="12"/>
    </row>
    <row r="55" spans="1:25" ht="15.75">
      <c r="A55" s="18"/>
      <c r="B55" s="12" t="s">
        <v>89</v>
      </c>
      <c r="C55" s="11"/>
      <c r="D55" s="11"/>
      <c r="E55" s="11"/>
      <c r="F55" s="11"/>
      <c r="I55" s="17">
        <f>I47+I53</f>
        <v>29106</v>
      </c>
      <c r="J55" s="15"/>
      <c r="K55" s="51"/>
      <c r="L55" s="15"/>
      <c r="M55" s="17">
        <f>+M47+M53</f>
        <v>32428</v>
      </c>
      <c r="N55" s="11"/>
      <c r="O55" s="23"/>
      <c r="P55" s="23"/>
      <c r="Q55" s="23"/>
      <c r="R55" s="25"/>
      <c r="S55" s="11"/>
      <c r="Y55" s="12"/>
    </row>
    <row r="56" spans="1:25" ht="12" customHeight="1">
      <c r="A56" s="18"/>
      <c r="B56" s="11"/>
      <c r="C56" s="11"/>
      <c r="D56" s="11"/>
      <c r="E56" s="11"/>
      <c r="F56" s="11"/>
      <c r="I56" s="15"/>
      <c r="J56" s="15"/>
      <c r="K56" s="52"/>
      <c r="L56" s="15"/>
      <c r="M56" s="15"/>
      <c r="N56" s="11"/>
      <c r="O56" s="23"/>
      <c r="P56" s="23"/>
      <c r="Q56" s="23"/>
      <c r="R56" s="25"/>
      <c r="S56" s="11"/>
      <c r="Y56" s="12"/>
    </row>
    <row r="57" spans="1:25" ht="14.25" customHeight="1">
      <c r="A57" s="18"/>
      <c r="B57" s="12" t="s">
        <v>90</v>
      </c>
      <c r="C57" s="11"/>
      <c r="D57" s="11"/>
      <c r="E57" s="11"/>
      <c r="F57" s="11"/>
      <c r="I57" s="15"/>
      <c r="J57" s="15"/>
      <c r="K57" s="23"/>
      <c r="L57" s="15"/>
      <c r="M57" s="15"/>
      <c r="N57" s="11"/>
      <c r="O57" s="23"/>
      <c r="P57" s="23"/>
      <c r="Q57" s="23"/>
      <c r="R57" s="25"/>
      <c r="S57" s="11"/>
      <c r="Y57" s="12"/>
    </row>
    <row r="58" spans="1:25" ht="14.25" customHeight="1">
      <c r="A58" s="18"/>
      <c r="B58" s="12" t="s">
        <v>91</v>
      </c>
      <c r="C58" s="11"/>
      <c r="D58" s="11"/>
      <c r="E58" s="11"/>
      <c r="F58" s="11"/>
      <c r="I58" s="15"/>
      <c r="J58" s="15"/>
      <c r="K58" s="23"/>
      <c r="L58" s="15"/>
      <c r="M58" s="15"/>
      <c r="N58" s="11"/>
      <c r="O58" s="23"/>
      <c r="P58" s="23"/>
      <c r="Q58" s="23"/>
      <c r="R58" s="25"/>
      <c r="S58" s="11"/>
      <c r="Y58" s="12"/>
    </row>
    <row r="59" spans="1:25" ht="15.75">
      <c r="A59" s="18"/>
      <c r="B59" s="11" t="s">
        <v>92</v>
      </c>
      <c r="E59" s="11"/>
      <c r="F59" s="11"/>
      <c r="G59" s="45"/>
      <c r="I59" s="23">
        <v>50055</v>
      </c>
      <c r="J59" s="23"/>
      <c r="K59" s="23"/>
      <c r="L59" s="23"/>
      <c r="M59" s="23">
        <v>50055</v>
      </c>
      <c r="N59" s="11"/>
      <c r="O59" s="23"/>
      <c r="P59" s="23"/>
      <c r="Q59" s="23"/>
      <c r="R59" s="25"/>
      <c r="S59" s="11"/>
      <c r="Y59" s="12"/>
    </row>
    <row r="60" spans="1:25" ht="15.75">
      <c r="A60" s="18"/>
      <c r="B60" s="11" t="s">
        <v>93</v>
      </c>
      <c r="E60" s="13"/>
      <c r="F60" s="11"/>
      <c r="G60" s="45"/>
      <c r="I60" s="17">
        <v>-4501</v>
      </c>
      <c r="J60" s="23"/>
      <c r="K60" s="23"/>
      <c r="L60" s="23"/>
      <c r="M60" s="17">
        <v>-8124</v>
      </c>
      <c r="N60" s="11"/>
      <c r="O60" s="23"/>
      <c r="P60" s="23"/>
      <c r="Q60" s="23"/>
      <c r="R60" s="25"/>
      <c r="S60" s="11"/>
      <c r="Y60" s="12"/>
    </row>
    <row r="61" spans="1:25" ht="15.75">
      <c r="A61" s="18"/>
      <c r="B61" s="11"/>
      <c r="C61" s="11"/>
      <c r="D61" s="11"/>
      <c r="E61" s="11"/>
      <c r="F61" s="11"/>
      <c r="G61" s="45"/>
      <c r="I61" s="23">
        <f>SUM(I59:I60)</f>
        <v>45554</v>
      </c>
      <c r="J61" s="23"/>
      <c r="K61" s="23"/>
      <c r="L61" s="23"/>
      <c r="M61" s="23">
        <f>SUM(M59:M60)</f>
        <v>41931</v>
      </c>
      <c r="N61" s="11"/>
      <c r="O61" s="23"/>
      <c r="P61" s="23"/>
      <c r="Q61" s="23"/>
      <c r="R61" s="25"/>
      <c r="S61" s="11"/>
      <c r="Y61" s="12"/>
    </row>
    <row r="62" spans="1:25" ht="15.75">
      <c r="A62" s="18"/>
      <c r="B62" s="11" t="s">
        <v>42</v>
      </c>
      <c r="C62" s="11"/>
      <c r="D62" s="11"/>
      <c r="E62" s="11"/>
      <c r="F62" s="11"/>
      <c r="G62" s="45"/>
      <c r="I62" s="17">
        <v>22</v>
      </c>
      <c r="J62" s="15"/>
      <c r="K62" s="23"/>
      <c r="L62" s="15"/>
      <c r="M62" s="17">
        <f>'[1]Equity'!S56</f>
        <v>30</v>
      </c>
      <c r="N62" s="11"/>
      <c r="O62" s="23"/>
      <c r="P62" s="23"/>
      <c r="Q62" s="23"/>
      <c r="R62" s="25"/>
      <c r="S62" s="11"/>
      <c r="Y62" s="12"/>
    </row>
    <row r="63" spans="1:25" ht="15.75">
      <c r="A63" s="18"/>
      <c r="B63" s="12" t="s">
        <v>94</v>
      </c>
      <c r="C63" s="11"/>
      <c r="D63" s="11"/>
      <c r="F63" s="13"/>
      <c r="G63" s="45"/>
      <c r="I63" s="43">
        <f>SUM(I61:I62)</f>
        <v>45576</v>
      </c>
      <c r="J63" s="15"/>
      <c r="K63" s="23"/>
      <c r="L63" s="15"/>
      <c r="M63" s="43">
        <f>SUM(M61:M62)</f>
        <v>41961</v>
      </c>
      <c r="N63" s="11"/>
      <c r="O63" s="23"/>
      <c r="P63" s="23"/>
      <c r="Q63" s="23"/>
      <c r="R63" s="25"/>
      <c r="S63" s="11"/>
      <c r="Y63" s="12"/>
    </row>
    <row r="64" spans="1:25" ht="15.75">
      <c r="A64" s="18"/>
      <c r="B64" s="11"/>
      <c r="G64" s="45"/>
      <c r="H64" s="16"/>
      <c r="I64" s="42"/>
      <c r="M64" s="42"/>
      <c r="N64" s="11"/>
      <c r="O64" s="23"/>
      <c r="P64" s="23"/>
      <c r="Q64" s="23"/>
      <c r="R64" s="25"/>
      <c r="S64" s="11"/>
      <c r="Y64" s="12"/>
    </row>
    <row r="65" spans="1:25" ht="16.5" thickBot="1">
      <c r="A65" s="18"/>
      <c r="B65" s="53" t="s">
        <v>95</v>
      </c>
      <c r="G65" s="45"/>
      <c r="H65" s="16"/>
      <c r="I65" s="22">
        <f>+I55+I63</f>
        <v>74682</v>
      </c>
      <c r="M65" s="22">
        <f>+M63+M55</f>
        <v>74389</v>
      </c>
      <c r="N65" s="11"/>
      <c r="O65" s="15"/>
      <c r="P65" s="15"/>
      <c r="Q65" s="23"/>
      <c r="R65" s="23"/>
      <c r="S65" s="11"/>
      <c r="Y65" s="12"/>
    </row>
    <row r="66" spans="1:25" ht="16.5" outlineLevel="1" thickTop="1">
      <c r="A66" s="54"/>
      <c r="B66" s="55" t="s">
        <v>96</v>
      </c>
      <c r="C66" s="55"/>
      <c r="D66" s="55"/>
      <c r="E66" s="55"/>
      <c r="F66" s="55"/>
      <c r="G66" s="56"/>
      <c r="H66" s="55"/>
      <c r="I66" s="57">
        <f>I65-I42</f>
        <v>0</v>
      </c>
      <c r="J66" s="55"/>
      <c r="K66" s="55"/>
      <c r="L66" s="55"/>
      <c r="M66" s="57">
        <f>M65-M42</f>
        <v>0</v>
      </c>
      <c r="N66" s="58"/>
      <c r="O66" s="57"/>
      <c r="P66" s="15"/>
      <c r="Q66" s="23"/>
      <c r="R66" s="23"/>
      <c r="S66" s="11"/>
      <c r="Y66" s="12"/>
    </row>
    <row r="67" spans="1:25" ht="10.5" customHeight="1">
      <c r="A67" s="18"/>
      <c r="B67" s="11"/>
      <c r="C67" s="11"/>
      <c r="D67" s="11"/>
      <c r="E67" s="11"/>
      <c r="F67" s="11"/>
      <c r="G67" s="45"/>
      <c r="I67" s="23"/>
      <c r="J67" s="15"/>
      <c r="K67" s="23"/>
      <c r="L67" s="15"/>
      <c r="M67" s="23"/>
      <c r="N67" s="11"/>
      <c r="O67" s="23"/>
      <c r="P67" s="23"/>
      <c r="Q67" s="23"/>
      <c r="R67" s="25"/>
      <c r="S67" s="11"/>
      <c r="Y67" s="12"/>
    </row>
    <row r="68" spans="1:25" ht="15.75">
      <c r="A68" s="18"/>
      <c r="B68" s="11" t="s">
        <v>97</v>
      </c>
      <c r="C68" s="11"/>
      <c r="D68" s="11"/>
      <c r="E68" s="11"/>
      <c r="F68" s="11"/>
      <c r="G68" s="59"/>
      <c r="I68" s="60">
        <v>0.92</v>
      </c>
      <c r="J68" s="15"/>
      <c r="K68" s="23"/>
      <c r="L68" s="15"/>
      <c r="M68" s="60">
        <v>0.85</v>
      </c>
      <c r="N68" s="61"/>
      <c r="O68" s="60"/>
      <c r="P68" s="60"/>
      <c r="Q68" s="60"/>
      <c r="R68" s="25"/>
      <c r="S68" s="11"/>
      <c r="Y68" s="12"/>
    </row>
    <row r="69" spans="1:25" ht="15.75">
      <c r="A69" s="18"/>
      <c r="B69" s="11"/>
      <c r="C69" s="11"/>
      <c r="D69" s="11"/>
      <c r="E69" s="11"/>
      <c r="F69" s="11"/>
      <c r="G69" s="59"/>
      <c r="I69" s="60"/>
      <c r="J69" s="15"/>
      <c r="K69" s="23"/>
      <c r="L69" s="15"/>
      <c r="M69" s="60"/>
      <c r="N69" s="61"/>
      <c r="O69" s="60"/>
      <c r="P69" s="60"/>
      <c r="Q69" s="60"/>
      <c r="R69" s="25"/>
      <c r="S69" s="11"/>
      <c r="Y69" s="12"/>
    </row>
    <row r="70" spans="1:25" ht="10.5" customHeight="1" hidden="1">
      <c r="A70" s="18"/>
      <c r="C70" s="11"/>
      <c r="D70" s="11"/>
      <c r="E70" s="11"/>
      <c r="F70" s="11"/>
      <c r="G70" s="62"/>
      <c r="J70" s="11"/>
      <c r="K70" s="40"/>
      <c r="L70" s="11"/>
      <c r="M70" s="40"/>
      <c r="N70" s="11"/>
      <c r="O70" s="25"/>
      <c r="P70" s="25"/>
      <c r="Q70" s="25"/>
      <c r="R70" s="25"/>
      <c r="S70" s="11"/>
      <c r="Y70" s="12"/>
    </row>
    <row r="71" spans="1:25" ht="15.75" hidden="1">
      <c r="A71" s="18"/>
      <c r="C71" s="63"/>
      <c r="D71" s="11"/>
      <c r="E71" s="11"/>
      <c r="F71" s="11"/>
      <c r="J71" s="11"/>
      <c r="K71" s="40"/>
      <c r="L71" s="11"/>
      <c r="M71" s="40"/>
      <c r="N71" s="11"/>
      <c r="O71" s="11"/>
      <c r="P71" s="11"/>
      <c r="Q71" s="25"/>
      <c r="R71" s="25"/>
      <c r="S71" s="11"/>
      <c r="Y71" s="12"/>
    </row>
    <row r="72" spans="1:25" ht="15.75">
      <c r="A72" s="18"/>
      <c r="C72" s="11"/>
      <c r="D72" s="11"/>
      <c r="E72" s="11"/>
      <c r="F72" s="11"/>
      <c r="J72" s="11"/>
      <c r="K72" s="40"/>
      <c r="L72" s="11"/>
      <c r="M72" s="40"/>
      <c r="N72" s="11"/>
      <c r="O72" s="11"/>
      <c r="P72" s="11"/>
      <c r="Q72" s="25"/>
      <c r="R72" s="25"/>
      <c r="S72" s="11"/>
      <c r="Y72" s="12"/>
    </row>
    <row r="73" spans="1:25" ht="15.75">
      <c r="A73" s="18"/>
      <c r="B73" s="12" t="s">
        <v>98</v>
      </c>
      <c r="C73" s="12"/>
      <c r="D73" s="11"/>
      <c r="E73" s="11"/>
      <c r="F73" s="11"/>
      <c r="J73" s="11"/>
      <c r="K73" s="40"/>
      <c r="L73" s="11"/>
      <c r="M73" s="40"/>
      <c r="N73" s="11"/>
      <c r="O73" s="11"/>
      <c r="P73" s="11"/>
      <c r="Q73" s="25"/>
      <c r="R73" s="25"/>
      <c r="S73" s="11"/>
      <c r="Y73" s="12"/>
    </row>
    <row r="74" spans="1:25" ht="15.75">
      <c r="A74" s="18"/>
      <c r="B74" s="12" t="s">
        <v>99</v>
      </c>
      <c r="C74" s="12"/>
      <c r="D74" s="11"/>
      <c r="E74" s="11"/>
      <c r="F74" s="11"/>
      <c r="J74" s="11"/>
      <c r="K74" s="40"/>
      <c r="L74" s="11"/>
      <c r="M74" s="40"/>
      <c r="N74" s="11"/>
      <c r="O74" s="11"/>
      <c r="P74" s="11"/>
      <c r="Q74" s="25"/>
      <c r="R74" s="25"/>
      <c r="S74" s="11"/>
      <c r="Y74" s="12"/>
    </row>
    <row r="75" spans="1:25" ht="10.5" customHeight="1">
      <c r="A75" s="18"/>
      <c r="D75" s="11"/>
      <c r="E75" s="11"/>
      <c r="F75" s="11"/>
      <c r="J75" s="11"/>
      <c r="K75" s="40"/>
      <c r="L75" s="11"/>
      <c r="M75" s="40"/>
      <c r="N75" s="11"/>
      <c r="O75" s="11"/>
      <c r="P75" s="11"/>
      <c r="Q75" s="25"/>
      <c r="R75" s="25"/>
      <c r="S75" s="11"/>
      <c r="Y75" s="12"/>
    </row>
    <row r="76" spans="1:25" ht="15.75">
      <c r="A76" s="18"/>
      <c r="D76" s="12"/>
      <c r="E76" s="11"/>
      <c r="F76" s="11"/>
      <c r="J76" s="11"/>
      <c r="K76" s="40"/>
      <c r="L76" s="11"/>
      <c r="M76" s="40"/>
      <c r="N76" s="11"/>
      <c r="O76" s="11"/>
      <c r="P76" s="11"/>
      <c r="Q76" s="25"/>
      <c r="R76" s="25"/>
      <c r="S76" s="11"/>
      <c r="Y76" s="12"/>
    </row>
    <row r="77" spans="1:25" ht="15.75">
      <c r="A77" s="18"/>
      <c r="D77" s="12"/>
      <c r="E77" s="11"/>
      <c r="F77" s="11"/>
      <c r="J77" s="11"/>
      <c r="K77" s="40"/>
      <c r="L77" s="11"/>
      <c r="M77" s="40"/>
      <c r="N77" s="11"/>
      <c r="O77" s="11"/>
      <c r="P77" s="11"/>
      <c r="Q77" s="25"/>
      <c r="R77" s="25"/>
      <c r="S77" s="11"/>
      <c r="Y77" s="12"/>
    </row>
    <row r="78" spans="1:25" ht="16.5" customHeight="1">
      <c r="A78" s="18"/>
      <c r="B78" s="39"/>
      <c r="C78" s="11"/>
      <c r="D78" s="11"/>
      <c r="E78" s="11"/>
      <c r="F78" s="11"/>
      <c r="J78" s="11"/>
      <c r="K78" s="40"/>
      <c r="L78" s="11"/>
      <c r="M78" s="40"/>
      <c r="N78" s="11"/>
      <c r="O78" s="11"/>
      <c r="P78" s="11"/>
      <c r="Q78" s="25"/>
      <c r="R78" s="25"/>
      <c r="S78" s="11"/>
      <c r="Y78" s="12"/>
    </row>
    <row r="79" spans="1:25" ht="15.75">
      <c r="A79" s="18"/>
      <c r="B79" s="12"/>
      <c r="C79" s="11"/>
      <c r="D79" s="11"/>
      <c r="E79" s="11"/>
      <c r="F79" s="11"/>
      <c r="J79" s="11"/>
      <c r="K79" s="40"/>
      <c r="L79" s="11"/>
      <c r="M79" s="40"/>
      <c r="N79" s="11"/>
      <c r="O79" s="11"/>
      <c r="P79" s="11"/>
      <c r="Q79" s="25"/>
      <c r="R79" s="25"/>
      <c r="S79" s="11"/>
      <c r="Y79" s="12"/>
    </row>
    <row r="80" ht="15.75">
      <c r="R80" s="42"/>
    </row>
    <row r="81" ht="15.75">
      <c r="R81" s="42"/>
    </row>
    <row r="82" ht="15.75">
      <c r="R82" s="42"/>
    </row>
    <row r="83" ht="15.75">
      <c r="R83" s="42"/>
    </row>
    <row r="84" ht="15.75">
      <c r="R84" s="42"/>
    </row>
    <row r="85" ht="15.75">
      <c r="R85" s="42"/>
    </row>
    <row r="86" ht="15.75">
      <c r="R86" s="42"/>
    </row>
    <row r="87" ht="15.75">
      <c r="R87" s="42"/>
    </row>
    <row r="88" ht="15.75">
      <c r="R88" s="42"/>
    </row>
    <row r="89" ht="15.75">
      <c r="R89" s="42"/>
    </row>
    <row r="90" ht="15.75">
      <c r="R90" s="42"/>
    </row>
    <row r="91" ht="15.75">
      <c r="R91" s="42"/>
    </row>
    <row r="92" ht="15.75">
      <c r="R92" s="42"/>
    </row>
    <row r="93" ht="15.75">
      <c r="R93" s="42"/>
    </row>
    <row r="94" ht="15.75">
      <c r="R94" s="42"/>
    </row>
    <row r="95" ht="15.75">
      <c r="R95" s="42"/>
    </row>
    <row r="96" ht="15.75">
      <c r="R96" s="42"/>
    </row>
    <row r="97" ht="15.75">
      <c r="R97" s="42"/>
    </row>
    <row r="98" ht="15.75">
      <c r="R98" s="42"/>
    </row>
    <row r="99" ht="15.75">
      <c r="R99" s="42"/>
    </row>
    <row r="100" ht="15.75">
      <c r="R100" s="42"/>
    </row>
    <row r="101" ht="15.75">
      <c r="R101" s="42"/>
    </row>
    <row r="102" ht="15.75">
      <c r="R102" s="42"/>
    </row>
    <row r="103" ht="15.75">
      <c r="R103" s="42"/>
    </row>
    <row r="104" ht="15.75">
      <c r="R104" s="42"/>
    </row>
    <row r="105" ht="15.75">
      <c r="R105" s="42"/>
    </row>
    <row r="106" ht="15.75">
      <c r="R106" s="42"/>
    </row>
    <row r="107" ht="15.75">
      <c r="R107" s="42"/>
    </row>
    <row r="108" ht="15.75">
      <c r="R108" s="42"/>
    </row>
    <row r="109" ht="15.75">
      <c r="R109" s="42"/>
    </row>
    <row r="110" ht="15.75">
      <c r="R110" s="42"/>
    </row>
    <row r="111" ht="15.75">
      <c r="R111" s="42"/>
    </row>
    <row r="112" ht="15.75">
      <c r="R112" s="42"/>
    </row>
    <row r="113" ht="15.75">
      <c r="R113" s="42"/>
    </row>
    <row r="114" ht="15.75">
      <c r="R114" s="42"/>
    </row>
    <row r="115" ht="15.75">
      <c r="R115" s="42"/>
    </row>
    <row r="116" ht="15.75">
      <c r="R116" s="42"/>
    </row>
    <row r="117" ht="15.75">
      <c r="R117" s="42"/>
    </row>
    <row r="118" ht="15.75">
      <c r="R118" s="42"/>
    </row>
    <row r="119" ht="15.75">
      <c r="R119" s="42"/>
    </row>
    <row r="120" ht="15.75">
      <c r="R120" s="42"/>
    </row>
    <row r="121" ht="15.75">
      <c r="R121" s="42"/>
    </row>
    <row r="122" ht="15.75">
      <c r="R122" s="42"/>
    </row>
    <row r="123" ht="15.75">
      <c r="R123" s="42"/>
    </row>
    <row r="124" ht="15.75">
      <c r="R124" s="42"/>
    </row>
    <row r="125" ht="15.75">
      <c r="R125" s="42"/>
    </row>
    <row r="126" ht="15.75">
      <c r="R126" s="42"/>
    </row>
    <row r="127" ht="15.75">
      <c r="R127" s="42"/>
    </row>
    <row r="128" ht="15.75">
      <c r="R128" s="42"/>
    </row>
    <row r="129" ht="15.75">
      <c r="R129" s="42"/>
    </row>
    <row r="130" ht="15.75">
      <c r="R130" s="42"/>
    </row>
    <row r="131" ht="15.75">
      <c r="R131" s="42"/>
    </row>
    <row r="132" ht="15.75">
      <c r="R132" s="42"/>
    </row>
    <row r="133" ht="15.75">
      <c r="R133" s="42"/>
    </row>
    <row r="134" ht="15.75">
      <c r="R134" s="42"/>
    </row>
    <row r="135" ht="15.75">
      <c r="R135" s="42"/>
    </row>
    <row r="136" ht="15.75">
      <c r="R136" s="42"/>
    </row>
    <row r="137" ht="15.75">
      <c r="R137" s="42"/>
    </row>
    <row r="138" ht="15.75">
      <c r="R138" s="42"/>
    </row>
    <row r="139" ht="15.75">
      <c r="R139" s="42"/>
    </row>
    <row r="140" ht="15.75">
      <c r="R140" s="42"/>
    </row>
    <row r="141" ht="15.75">
      <c r="R141" s="42"/>
    </row>
    <row r="142" ht="15.75">
      <c r="R142" s="42"/>
    </row>
    <row r="143" ht="15.75">
      <c r="R143" s="42"/>
    </row>
    <row r="144" ht="15.75">
      <c r="R144" s="42"/>
    </row>
    <row r="145" ht="15.75">
      <c r="R145" s="42"/>
    </row>
    <row r="146" ht="15.75">
      <c r="R146" s="42"/>
    </row>
    <row r="147" ht="15.75">
      <c r="R147" s="42"/>
    </row>
    <row r="148" ht="15.75">
      <c r="R148" s="42"/>
    </row>
    <row r="149" ht="15.75">
      <c r="R149" s="42"/>
    </row>
    <row r="150" ht="15.75">
      <c r="R150" s="42"/>
    </row>
    <row r="151" ht="15.75">
      <c r="R151" s="42"/>
    </row>
    <row r="152" ht="15.75">
      <c r="R152" s="42"/>
    </row>
    <row r="153" ht="15.75">
      <c r="R153" s="42"/>
    </row>
    <row r="154" ht="15.75">
      <c r="R154" s="42"/>
    </row>
    <row r="155" ht="15.75">
      <c r="R155" s="42"/>
    </row>
    <row r="156" ht="15.75">
      <c r="R156" s="42"/>
    </row>
    <row r="157" ht="15.75">
      <c r="R157" s="42"/>
    </row>
    <row r="158" ht="15.75">
      <c r="R158" s="42"/>
    </row>
    <row r="159" ht="15.75">
      <c r="R159" s="42"/>
    </row>
    <row r="160" ht="15.75">
      <c r="R160" s="42"/>
    </row>
    <row r="161" ht="15.75">
      <c r="R161" s="42"/>
    </row>
    <row r="162" ht="15.75">
      <c r="R162" s="42"/>
    </row>
    <row r="163" ht="15.75">
      <c r="R163" s="42"/>
    </row>
    <row r="164" ht="15.75">
      <c r="R164" s="42"/>
    </row>
    <row r="165" ht="15.75">
      <c r="R165" s="42"/>
    </row>
    <row r="166" ht="15.75">
      <c r="R166" s="42"/>
    </row>
    <row r="167" ht="15.75">
      <c r="R167" s="42"/>
    </row>
    <row r="168" ht="15.75">
      <c r="R168" s="42"/>
    </row>
    <row r="169" ht="15.75">
      <c r="R169" s="42"/>
    </row>
    <row r="170" ht="15.75">
      <c r="R170" s="42"/>
    </row>
    <row r="171" ht="15.75">
      <c r="R171" s="42"/>
    </row>
    <row r="172" ht="15.75">
      <c r="R172" s="42"/>
    </row>
    <row r="173" ht="15.75">
      <c r="R173" s="42"/>
    </row>
    <row r="174" ht="15.75">
      <c r="R174" s="42"/>
    </row>
    <row r="175" ht="15.75">
      <c r="R175" s="42"/>
    </row>
    <row r="176" ht="15.75">
      <c r="R176" s="42"/>
    </row>
    <row r="177" ht="15.75">
      <c r="R177" s="42"/>
    </row>
    <row r="178" ht="15.75">
      <c r="R178" s="42"/>
    </row>
    <row r="179" ht="15.75">
      <c r="R179" s="42"/>
    </row>
    <row r="180" ht="15.75">
      <c r="R180" s="42"/>
    </row>
    <row r="181" ht="15.75">
      <c r="R181" s="42"/>
    </row>
    <row r="182" ht="15.75">
      <c r="R182" s="42"/>
    </row>
    <row r="183" ht="15.75">
      <c r="R183" s="42"/>
    </row>
    <row r="184" ht="15.75">
      <c r="R184" s="42"/>
    </row>
    <row r="185" ht="15.75">
      <c r="R185" s="42"/>
    </row>
    <row r="186" ht="15.75">
      <c r="R186" s="42"/>
    </row>
    <row r="187" ht="15.75">
      <c r="R187" s="42"/>
    </row>
    <row r="188" ht="15.75">
      <c r="R188" s="42"/>
    </row>
    <row r="189" ht="15.75">
      <c r="R189" s="42"/>
    </row>
    <row r="190" ht="15.75">
      <c r="R190" s="42"/>
    </row>
    <row r="191" ht="15.75">
      <c r="R191" s="42"/>
    </row>
    <row r="192" ht="15.75">
      <c r="R192" s="42"/>
    </row>
    <row r="193" ht="15.75">
      <c r="R193" s="42"/>
    </row>
    <row r="194" ht="15.75">
      <c r="R194" s="42"/>
    </row>
    <row r="195" ht="15.75">
      <c r="R195" s="42"/>
    </row>
    <row r="196" ht="15.75">
      <c r="R196" s="42"/>
    </row>
    <row r="197" ht="15.75">
      <c r="R197" s="42"/>
    </row>
    <row r="198" ht="15.75">
      <c r="R198" s="42"/>
    </row>
    <row r="199" ht="15.75">
      <c r="R199" s="42"/>
    </row>
    <row r="200" ht="15.75">
      <c r="R200" s="42"/>
    </row>
    <row r="201" ht="15.75">
      <c r="R201" s="42"/>
    </row>
    <row r="202" ht="15.75">
      <c r="R202" s="42"/>
    </row>
    <row r="203" ht="15.75">
      <c r="R203" s="42"/>
    </row>
    <row r="204" ht="15.75">
      <c r="R204" s="42"/>
    </row>
    <row r="205" ht="15.75">
      <c r="R205" s="42"/>
    </row>
    <row r="206" ht="15.75">
      <c r="R206" s="42"/>
    </row>
    <row r="207" ht="15.75">
      <c r="R207" s="42"/>
    </row>
    <row r="208" ht="15.75">
      <c r="R208" s="42"/>
    </row>
    <row r="209" ht="15.75">
      <c r="R209" s="42"/>
    </row>
    <row r="210" ht="15.75">
      <c r="R210" s="42"/>
    </row>
    <row r="211" ht="15.75">
      <c r="R211" s="42"/>
    </row>
    <row r="212" ht="15.75">
      <c r="R212" s="42"/>
    </row>
  </sheetData>
  <sheetProtection/>
  <mergeCells count="3">
    <mergeCell ref="A2:M2"/>
    <mergeCell ref="A5:M5"/>
    <mergeCell ref="A7:M7"/>
  </mergeCells>
  <printOptions/>
  <pageMargins left="0.7" right="0.7" top="0.75" bottom="0.75" header="0.3" footer="0.3"/>
  <pageSetup orientation="portrait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2">
      <selection activeCell="C10" sqref="C10"/>
    </sheetView>
  </sheetViews>
  <sheetFormatPr defaultColWidth="9.140625" defaultRowHeight="15"/>
  <cols>
    <col min="1" max="1" width="6.00390625" style="0" customWidth="1"/>
    <col min="2" max="2" width="3.7109375" style="0" customWidth="1"/>
    <col min="3" max="3" width="25.7109375" style="0" customWidth="1"/>
    <col min="5" max="5" width="2.7109375" style="0" customWidth="1"/>
    <col min="6" max="6" width="14.28125" style="0" customWidth="1"/>
    <col min="7" max="7" width="2.7109375" style="0" customWidth="1"/>
    <col min="8" max="8" width="11.8515625" style="0" customWidth="1"/>
    <col min="9" max="9" width="2.7109375" style="0" customWidth="1"/>
    <col min="10" max="10" width="13.7109375" style="0" customWidth="1"/>
    <col min="11" max="11" width="2.7109375" style="0" customWidth="1"/>
    <col min="12" max="12" width="13.7109375" style="0" customWidth="1"/>
    <col min="13" max="13" width="2.7109375" style="0" customWidth="1"/>
    <col min="14" max="14" width="13.7109375" style="0" customWidth="1"/>
    <col min="15" max="15" width="2.7109375" style="0" customWidth="1"/>
    <col min="16" max="16" width="15.57421875" style="0" customWidth="1"/>
    <col min="17" max="17" width="2.7109375" style="0" customWidth="1"/>
    <col min="18" max="20" width="12.7109375" style="0" customWidth="1"/>
  </cols>
  <sheetData>
    <row r="1" spans="1:20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0.25">
      <c r="A2" s="173" t="s">
        <v>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2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6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.75">
      <c r="A5" s="79" t="s">
        <v>100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5.75">
      <c r="A6" s="80"/>
      <c r="B6" s="1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1"/>
      <c r="T6" s="81"/>
    </row>
    <row r="7" spans="1:20" ht="15.75">
      <c r="A7" s="80"/>
      <c r="B7" s="80"/>
      <c r="C7" s="80"/>
      <c r="D7" s="80"/>
      <c r="E7" s="80"/>
      <c r="F7" s="176" t="s">
        <v>101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81" t="s">
        <v>102</v>
      </c>
      <c r="T7" s="81" t="s">
        <v>103</v>
      </c>
    </row>
    <row r="8" spans="1:20" ht="15.75">
      <c r="A8" s="80"/>
      <c r="B8" s="80"/>
      <c r="C8" s="80"/>
      <c r="D8" s="80"/>
      <c r="E8" s="80"/>
      <c r="F8" s="80"/>
      <c r="G8" s="80"/>
      <c r="H8" s="82" t="s">
        <v>104</v>
      </c>
      <c r="I8" s="80"/>
      <c r="J8" s="80"/>
      <c r="K8" s="80"/>
      <c r="L8" s="80"/>
      <c r="M8" s="80"/>
      <c r="N8" s="80"/>
      <c r="O8" s="80"/>
      <c r="P8" s="81" t="s">
        <v>105</v>
      </c>
      <c r="Q8" s="80"/>
      <c r="R8" s="81"/>
      <c r="S8" s="81" t="s">
        <v>106</v>
      </c>
      <c r="T8" s="81" t="s">
        <v>107</v>
      </c>
    </row>
    <row r="9" spans="1:20" ht="15.75">
      <c r="A9" s="80"/>
      <c r="B9" s="80"/>
      <c r="C9" s="80"/>
      <c r="D9" s="80"/>
      <c r="E9" s="80"/>
      <c r="F9" s="80"/>
      <c r="G9" s="80"/>
      <c r="H9" s="82"/>
      <c r="I9" s="80"/>
      <c r="J9" s="80"/>
      <c r="K9" s="80"/>
      <c r="L9" s="80"/>
      <c r="M9" s="80"/>
      <c r="N9" s="80"/>
      <c r="O9" s="80"/>
      <c r="P9" s="81"/>
      <c r="Q9" s="80"/>
      <c r="R9" s="81"/>
      <c r="S9" s="81" t="s">
        <v>108</v>
      </c>
      <c r="T9" s="81"/>
    </row>
    <row r="10" spans="1:20" ht="15.75">
      <c r="A10" s="80"/>
      <c r="B10" s="80"/>
      <c r="C10" s="80"/>
      <c r="D10" s="80"/>
      <c r="E10" s="80"/>
      <c r="F10" s="81" t="s">
        <v>109</v>
      </c>
      <c r="G10" s="80"/>
      <c r="H10" s="81" t="s">
        <v>109</v>
      </c>
      <c r="I10" s="80"/>
      <c r="J10" s="81" t="s">
        <v>110</v>
      </c>
      <c r="K10" s="81"/>
      <c r="L10" s="81" t="s">
        <v>111</v>
      </c>
      <c r="M10" s="80"/>
      <c r="N10" s="81" t="s">
        <v>112</v>
      </c>
      <c r="O10" s="80"/>
      <c r="P10" s="79" t="s">
        <v>113</v>
      </c>
      <c r="Q10" s="79"/>
      <c r="R10" s="81" t="s">
        <v>103</v>
      </c>
      <c r="S10" s="81"/>
      <c r="T10" s="81"/>
    </row>
    <row r="11" spans="1:20" ht="15.75">
      <c r="A11" s="80"/>
      <c r="B11" s="80"/>
      <c r="C11" s="80"/>
      <c r="D11" s="80"/>
      <c r="E11" s="80"/>
      <c r="F11" s="81" t="s">
        <v>114</v>
      </c>
      <c r="G11" s="80"/>
      <c r="H11" s="81" t="s">
        <v>115</v>
      </c>
      <c r="I11" s="80"/>
      <c r="J11" s="81" t="s">
        <v>116</v>
      </c>
      <c r="K11" s="81"/>
      <c r="L11" s="81" t="s">
        <v>116</v>
      </c>
      <c r="M11" s="80"/>
      <c r="N11" s="81" t="s">
        <v>117</v>
      </c>
      <c r="O11" s="80"/>
      <c r="P11" s="81" t="s">
        <v>118</v>
      </c>
      <c r="Q11" s="81"/>
      <c r="R11" s="81"/>
      <c r="S11" s="81"/>
      <c r="T11" s="81"/>
    </row>
    <row r="12" spans="1:20" ht="15.75">
      <c r="A12" s="80"/>
      <c r="B12" s="80"/>
      <c r="C12" s="80"/>
      <c r="D12" s="80"/>
      <c r="E12" s="83"/>
      <c r="F12" s="81" t="s">
        <v>59</v>
      </c>
      <c r="G12" s="80"/>
      <c r="H12" s="81" t="s">
        <v>59</v>
      </c>
      <c r="I12" s="80"/>
      <c r="J12" s="81" t="s">
        <v>59</v>
      </c>
      <c r="K12" s="81"/>
      <c r="L12" s="81" t="s">
        <v>59</v>
      </c>
      <c r="M12" s="80"/>
      <c r="N12" s="81" t="s">
        <v>59</v>
      </c>
      <c r="O12" s="80"/>
      <c r="P12" s="81" t="s">
        <v>59</v>
      </c>
      <c r="Q12" s="80"/>
      <c r="R12" s="81" t="s">
        <v>59</v>
      </c>
      <c r="S12" s="81" t="s">
        <v>59</v>
      </c>
      <c r="T12" s="84" t="s">
        <v>59</v>
      </c>
    </row>
    <row r="13" spans="1:20" ht="15.75">
      <c r="A13" s="80"/>
      <c r="B13" s="80"/>
      <c r="C13" s="83"/>
      <c r="D13" s="81" t="s">
        <v>26</v>
      </c>
      <c r="E13" s="80"/>
      <c r="F13" s="81"/>
      <c r="G13" s="80"/>
      <c r="H13" s="81"/>
      <c r="I13" s="80"/>
      <c r="J13" s="81"/>
      <c r="K13" s="81"/>
      <c r="L13" s="81"/>
      <c r="M13" s="80"/>
      <c r="N13" s="81"/>
      <c r="O13" s="80"/>
      <c r="P13" s="81"/>
      <c r="Q13" s="80"/>
      <c r="R13" s="81"/>
      <c r="S13" s="81"/>
      <c r="T13" s="84"/>
    </row>
    <row r="14" spans="1:20" ht="15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19"/>
      <c r="O14" s="63"/>
      <c r="P14" s="63"/>
      <c r="Q14" s="63"/>
      <c r="R14" s="63"/>
      <c r="S14" s="63"/>
      <c r="T14" s="85"/>
    </row>
    <row r="15" spans="1:20" ht="15.75">
      <c r="A15" s="80" t="s">
        <v>124</v>
      </c>
      <c r="B15" s="63"/>
      <c r="C15" s="16"/>
      <c r="D15" s="16"/>
      <c r="E15" s="16"/>
      <c r="F15" s="63"/>
      <c r="G15" s="16"/>
      <c r="H15" s="63"/>
      <c r="I15" s="63"/>
      <c r="J15" s="63"/>
      <c r="K15" s="63"/>
      <c r="L15" s="63"/>
      <c r="M15" s="16"/>
      <c r="N15" s="63"/>
      <c r="O15" s="63"/>
      <c r="P15" s="95"/>
      <c r="Q15" s="63"/>
      <c r="R15" s="63"/>
      <c r="S15" s="63"/>
      <c r="T15" s="85"/>
    </row>
    <row r="16" spans="1:20" ht="15.75">
      <c r="A16" s="63"/>
      <c r="B16" s="63"/>
      <c r="C16" s="16"/>
      <c r="D16" s="16"/>
      <c r="E16" s="16"/>
      <c r="F16" s="63"/>
      <c r="G16" s="16"/>
      <c r="H16" s="63"/>
      <c r="I16" s="63"/>
      <c r="J16" s="63"/>
      <c r="K16" s="63"/>
      <c r="L16" s="63"/>
      <c r="M16" s="16"/>
      <c r="N16" s="63"/>
      <c r="O16" s="63"/>
      <c r="P16" s="63"/>
      <c r="Q16" s="63"/>
      <c r="R16" s="63"/>
      <c r="S16" s="63"/>
      <c r="T16" s="85"/>
    </row>
    <row r="17" spans="1:20" ht="15.75">
      <c r="A17" s="63" t="s">
        <v>125</v>
      </c>
      <c r="B17" s="63"/>
      <c r="C17" s="16"/>
      <c r="D17" s="16"/>
      <c r="E17" s="16"/>
      <c r="F17" s="86">
        <v>50054.75</v>
      </c>
      <c r="G17" s="16"/>
      <c r="H17" s="86">
        <v>1185.12843</v>
      </c>
      <c r="I17" s="63"/>
      <c r="J17" s="86">
        <v>765</v>
      </c>
      <c r="K17" s="86"/>
      <c r="L17" s="86">
        <v>0</v>
      </c>
      <c r="M17" s="16"/>
      <c r="N17" s="87">
        <f>-713.73124</f>
        <v>-713.73124</v>
      </c>
      <c r="O17" s="63"/>
      <c r="P17" s="86">
        <f>-14659-221</f>
        <v>-14880</v>
      </c>
      <c r="Q17" s="63"/>
      <c r="R17" s="86">
        <f>SUM(F17:P17)</f>
        <v>36411.147189999996</v>
      </c>
      <c r="S17" s="86">
        <v>27</v>
      </c>
      <c r="T17" s="88">
        <f>R17+S17</f>
        <v>36438.147189999996</v>
      </c>
    </row>
    <row r="18" spans="1:20" ht="15.75">
      <c r="A18" s="63"/>
      <c r="B18" s="63"/>
      <c r="C18" s="16"/>
      <c r="D18" s="16"/>
      <c r="E18" s="16"/>
      <c r="F18" s="86"/>
      <c r="G18" s="16"/>
      <c r="H18" s="86"/>
      <c r="I18" s="63"/>
      <c r="J18" s="86"/>
      <c r="K18" s="86"/>
      <c r="L18" s="86"/>
      <c r="M18" s="16"/>
      <c r="N18" s="86"/>
      <c r="O18" s="63"/>
      <c r="P18" s="86"/>
      <c r="Q18" s="63"/>
      <c r="R18" s="86"/>
      <c r="S18" s="86"/>
      <c r="T18" s="88"/>
    </row>
    <row r="19" spans="1:20" ht="15.75" hidden="1">
      <c r="A19" s="63" t="s">
        <v>122</v>
      </c>
      <c r="B19" s="63"/>
      <c r="C19" s="16"/>
      <c r="D19" s="16"/>
      <c r="E19" s="16"/>
      <c r="F19" s="96">
        <v>0</v>
      </c>
      <c r="G19" s="97"/>
      <c r="H19" s="96">
        <v>0</v>
      </c>
      <c r="I19" s="98"/>
      <c r="J19" s="96">
        <v>0</v>
      </c>
      <c r="K19" s="96"/>
      <c r="L19" s="96"/>
      <c r="M19" s="98"/>
      <c r="N19" s="96">
        <v>0</v>
      </c>
      <c r="O19" s="99"/>
      <c r="P19" s="96">
        <v>0</v>
      </c>
      <c r="Q19" s="99"/>
      <c r="R19" s="96">
        <f aca="true" t="shared" si="0" ref="R19:R24">SUM(F19:P19)</f>
        <v>0</v>
      </c>
      <c r="S19" s="96">
        <v>0</v>
      </c>
      <c r="T19" s="96">
        <f>+R19+S19</f>
        <v>0</v>
      </c>
    </row>
    <row r="20" spans="1:20" ht="15.75">
      <c r="A20" s="63" t="s">
        <v>119</v>
      </c>
      <c r="B20" s="63"/>
      <c r="C20" s="16"/>
      <c r="D20" s="16"/>
      <c r="E20" s="16"/>
      <c r="F20" s="96">
        <v>0</v>
      </c>
      <c r="G20" s="23"/>
      <c r="H20" s="96">
        <v>0</v>
      </c>
      <c r="I20" s="100"/>
      <c r="J20" s="87">
        <v>-244</v>
      </c>
      <c r="K20" s="87"/>
      <c r="L20" s="87">
        <v>0</v>
      </c>
      <c r="M20" s="101"/>
      <c r="N20" s="96">
        <v>0</v>
      </c>
      <c r="O20" s="102"/>
      <c r="P20" s="87">
        <f>-J20</f>
        <v>244</v>
      </c>
      <c r="Q20" s="87"/>
      <c r="R20" s="96">
        <f t="shared" si="0"/>
        <v>0</v>
      </c>
      <c r="S20" s="96">
        <v>0</v>
      </c>
      <c r="T20" s="96">
        <f>+R20+S20</f>
        <v>0</v>
      </c>
    </row>
    <row r="21" spans="1:20" ht="15.75">
      <c r="A21" s="63" t="s">
        <v>126</v>
      </c>
      <c r="B21" s="63"/>
      <c r="C21" s="16"/>
      <c r="D21" s="16"/>
      <c r="E21" s="16"/>
      <c r="F21" s="90">
        <v>0</v>
      </c>
      <c r="G21" s="41"/>
      <c r="H21" s="90">
        <v>0</v>
      </c>
      <c r="I21" s="91"/>
      <c r="J21" s="90">
        <v>0</v>
      </c>
      <c r="K21" s="90"/>
      <c r="L21" s="90">
        <v>0</v>
      </c>
      <c r="M21" s="103"/>
      <c r="N21" s="96">
        <v>0</v>
      </c>
      <c r="O21" s="102"/>
      <c r="P21" s="102">
        <f>'[1]Income statement'!M43</f>
        <v>2144.2796200000034</v>
      </c>
      <c r="Q21" s="87"/>
      <c r="R21" s="87">
        <f t="shared" si="0"/>
        <v>2144.2796200000034</v>
      </c>
      <c r="S21" s="87">
        <f>'[1]Income statement'!M45</f>
        <v>-5.486770000000001</v>
      </c>
      <c r="T21" s="87">
        <f>+R21+S21</f>
        <v>2138.7928500000035</v>
      </c>
    </row>
    <row r="22" spans="1:20" ht="15.75" hidden="1">
      <c r="A22" s="63" t="s">
        <v>123</v>
      </c>
      <c r="B22" s="63"/>
      <c r="C22" s="16"/>
      <c r="D22" s="16"/>
      <c r="E22" s="16"/>
      <c r="F22" s="90">
        <v>0</v>
      </c>
      <c r="G22" s="20"/>
      <c r="H22" s="90">
        <v>0</v>
      </c>
      <c r="I22" s="93"/>
      <c r="J22" s="90">
        <v>0</v>
      </c>
      <c r="K22" s="90"/>
      <c r="L22" s="90"/>
      <c r="M22" s="92"/>
      <c r="N22" s="96">
        <v>0</v>
      </c>
      <c r="O22" s="93"/>
      <c r="P22" s="96">
        <v>0</v>
      </c>
      <c r="Q22" s="93"/>
      <c r="R22" s="87">
        <f t="shared" si="0"/>
        <v>0</v>
      </c>
      <c r="S22" s="96">
        <v>0</v>
      </c>
      <c r="T22" s="87">
        <f>+R22+S22</f>
        <v>0</v>
      </c>
    </row>
    <row r="23" spans="1:20" ht="15.75" hidden="1">
      <c r="A23" s="63" t="s">
        <v>120</v>
      </c>
      <c r="B23" s="63"/>
      <c r="C23" s="16"/>
      <c r="D23" s="16"/>
      <c r="E23" s="16"/>
      <c r="F23" s="90">
        <v>0</v>
      </c>
      <c r="G23" s="36" t="s">
        <v>121</v>
      </c>
      <c r="H23" s="90">
        <v>0</v>
      </c>
      <c r="I23" s="93"/>
      <c r="J23" s="90">
        <v>0</v>
      </c>
      <c r="K23" s="90"/>
      <c r="L23" s="90">
        <v>0</v>
      </c>
      <c r="M23" s="92"/>
      <c r="N23" s="91">
        <v>0</v>
      </c>
      <c r="O23" s="93"/>
      <c r="P23" s="96">
        <v>0</v>
      </c>
      <c r="Q23" s="93"/>
      <c r="R23" s="91">
        <f t="shared" si="0"/>
        <v>0</v>
      </c>
      <c r="S23" s="96">
        <v>0</v>
      </c>
      <c r="T23" s="104">
        <f>SUM(R23:S23)</f>
        <v>0</v>
      </c>
    </row>
    <row r="24" spans="1:20" ht="15.75">
      <c r="A24" s="178" t="s">
        <v>127</v>
      </c>
      <c r="B24" s="178"/>
      <c r="C24" s="178"/>
      <c r="D24" s="16"/>
      <c r="E24" s="36"/>
      <c r="F24" s="90">
        <v>0</v>
      </c>
      <c r="G24" s="20"/>
      <c r="H24" s="90">
        <v>0</v>
      </c>
      <c r="I24" s="93"/>
      <c r="J24" s="90">
        <v>0</v>
      </c>
      <c r="K24" s="90"/>
      <c r="L24" s="90">
        <v>0</v>
      </c>
      <c r="M24" s="92"/>
      <c r="N24" s="91">
        <v>0</v>
      </c>
      <c r="O24" s="93"/>
      <c r="P24" s="96">
        <v>0</v>
      </c>
      <c r="Q24" s="93"/>
      <c r="R24" s="91">
        <f t="shared" si="0"/>
        <v>0</v>
      </c>
      <c r="S24" s="87">
        <v>40</v>
      </c>
      <c r="T24" s="104">
        <f>SUM(R24:S24)</f>
        <v>40</v>
      </c>
    </row>
    <row r="25" spans="1:20" ht="15.75">
      <c r="A25" s="63"/>
      <c r="B25" s="63"/>
      <c r="C25" s="16"/>
      <c r="D25" s="16"/>
      <c r="E25" s="16"/>
      <c r="F25" s="105"/>
      <c r="G25" s="15"/>
      <c r="H25" s="105"/>
      <c r="I25" s="106"/>
      <c r="J25" s="105"/>
      <c r="K25" s="105"/>
      <c r="L25" s="105"/>
      <c r="M25" s="36"/>
      <c r="N25" s="105"/>
      <c r="O25" s="19"/>
      <c r="P25" s="105"/>
      <c r="Q25" s="19"/>
      <c r="R25" s="105"/>
      <c r="S25" s="105"/>
      <c r="T25" s="105"/>
    </row>
    <row r="26" spans="1:20" ht="16.5" thickBot="1">
      <c r="A26" s="63" t="s">
        <v>128</v>
      </c>
      <c r="B26" s="63"/>
      <c r="C26" s="16"/>
      <c r="D26" s="16"/>
      <c r="E26" s="16"/>
      <c r="F26" s="94">
        <f>SUM(F17:F24)</f>
        <v>50054.75</v>
      </c>
      <c r="G26" s="94"/>
      <c r="H26" s="94">
        <f>SUM(H17:H24)</f>
        <v>1185.12843</v>
      </c>
      <c r="I26" s="94">
        <f>SUM(I19:I23)</f>
        <v>0</v>
      </c>
      <c r="J26" s="94">
        <f>SUM(J17:J24)</f>
        <v>521</v>
      </c>
      <c r="K26" s="94"/>
      <c r="L26" s="94">
        <f>SUM(L17:L24)</f>
        <v>0</v>
      </c>
      <c r="M26" s="94">
        <f>SUM(M19:M23)</f>
        <v>0</v>
      </c>
      <c r="N26" s="94">
        <f>SUM(N17:N24)</f>
        <v>-713.73124</v>
      </c>
      <c r="O26" s="94">
        <f>SUM(O19:O23)</f>
        <v>0</v>
      </c>
      <c r="P26" s="94">
        <f>SUM(P17:P24)</f>
        <v>-12491.720379999997</v>
      </c>
      <c r="Q26" s="94">
        <f>SUM(Q19:Q23)</f>
        <v>0</v>
      </c>
      <c r="R26" s="94">
        <f>SUM(R17:R25)</f>
        <v>38555.42681</v>
      </c>
      <c r="S26" s="94">
        <f>SUM(S17:S24)</f>
        <v>61.51323</v>
      </c>
      <c r="T26" s="94">
        <f>SUM(T17:T24)</f>
        <v>38616.94004</v>
      </c>
    </row>
    <row r="27" spans="1:20" ht="16.5" thickTop="1">
      <c r="A27" s="16"/>
      <c r="B27" s="16"/>
      <c r="C27" s="16"/>
      <c r="D27" s="16"/>
      <c r="E27" s="16"/>
      <c r="F27" s="16"/>
      <c r="G27" s="16"/>
      <c r="H27" s="11"/>
      <c r="I27" s="11"/>
      <c r="J27" s="11"/>
      <c r="K27" s="11"/>
      <c r="L27" s="11"/>
      <c r="M27" s="16"/>
      <c r="N27" s="16"/>
      <c r="O27" s="16"/>
      <c r="P27" s="16"/>
      <c r="Q27" s="16"/>
      <c r="R27" s="16"/>
      <c r="S27" s="16"/>
      <c r="T27" s="16"/>
    </row>
    <row r="28" spans="1:20" ht="15.75">
      <c r="A28" s="16"/>
      <c r="B28" s="16"/>
      <c r="C28" s="16"/>
      <c r="D28" s="16"/>
      <c r="E28" s="16"/>
      <c r="F28" s="16"/>
      <c r="G28" s="16"/>
      <c r="H28" s="11"/>
      <c r="I28" s="11"/>
      <c r="J28" s="11"/>
      <c r="K28" s="11"/>
      <c r="L28" s="11"/>
      <c r="M28" s="16"/>
      <c r="N28" s="16"/>
      <c r="O28" s="16"/>
      <c r="P28" s="16"/>
      <c r="Q28" s="16"/>
      <c r="R28" s="16"/>
      <c r="S28" s="16"/>
      <c r="T28" s="16"/>
    </row>
    <row r="29" spans="1:20" ht="15.75">
      <c r="A29" s="80" t="s">
        <v>129</v>
      </c>
      <c r="B29" s="63"/>
      <c r="C29" s="16"/>
      <c r="D29" s="16"/>
      <c r="E29" s="16"/>
      <c r="F29" s="63"/>
      <c r="G29" s="16"/>
      <c r="H29" s="63"/>
      <c r="I29" s="63"/>
      <c r="J29" s="63"/>
      <c r="K29" s="63"/>
      <c r="L29" s="63"/>
      <c r="M29" s="16"/>
      <c r="N29" s="63"/>
      <c r="O29" s="63"/>
      <c r="P29" s="95"/>
      <c r="Q29" s="63"/>
      <c r="R29" s="63"/>
      <c r="S29" s="63"/>
      <c r="T29" s="85"/>
    </row>
    <row r="30" spans="1:20" ht="15.75">
      <c r="A30" s="63"/>
      <c r="B30" s="63"/>
      <c r="C30" s="16"/>
      <c r="D30" s="16"/>
      <c r="E30" s="16"/>
      <c r="F30" s="63"/>
      <c r="G30" s="16"/>
      <c r="H30" s="63"/>
      <c r="I30" s="63"/>
      <c r="J30" s="63"/>
      <c r="K30" s="63"/>
      <c r="L30" s="63"/>
      <c r="M30" s="16"/>
      <c r="N30" s="63"/>
      <c r="O30" s="63"/>
      <c r="P30" s="63"/>
      <c r="Q30" s="63"/>
      <c r="R30" s="63"/>
      <c r="S30" s="63"/>
      <c r="T30" s="85"/>
    </row>
    <row r="31" spans="1:20" ht="15.75">
      <c r="A31" s="63" t="s">
        <v>130</v>
      </c>
      <c r="B31" s="63"/>
      <c r="C31" s="16"/>
      <c r="D31" s="16"/>
      <c r="E31" s="16"/>
      <c r="F31" s="86">
        <v>50054.75</v>
      </c>
      <c r="G31" s="16"/>
      <c r="H31" s="86">
        <v>1185.12843</v>
      </c>
      <c r="I31" s="63"/>
      <c r="J31" s="86">
        <v>2097</v>
      </c>
      <c r="K31" s="86"/>
      <c r="L31" s="86">
        <v>0</v>
      </c>
      <c r="M31" s="16"/>
      <c r="N31" s="87">
        <f>-713.73124</f>
        <v>-713.73124</v>
      </c>
      <c r="O31" s="63"/>
      <c r="P31" s="86">
        <v>-10692</v>
      </c>
      <c r="Q31" s="63"/>
      <c r="R31" s="86">
        <f>SUM(F31:P31)</f>
        <v>41931.147189999996</v>
      </c>
      <c r="S31" s="86">
        <v>30</v>
      </c>
      <c r="T31" s="88">
        <f>R31+S31</f>
        <v>41961.147189999996</v>
      </c>
    </row>
    <row r="32" spans="1:20" ht="15.75">
      <c r="A32" s="63"/>
      <c r="B32" s="63"/>
      <c r="C32" s="16"/>
      <c r="D32" s="16"/>
      <c r="E32" s="16"/>
      <c r="F32" s="86"/>
      <c r="G32" s="16"/>
      <c r="H32" s="86"/>
      <c r="I32" s="63"/>
      <c r="J32" s="86"/>
      <c r="K32" s="86"/>
      <c r="L32" s="86"/>
      <c r="M32" s="16"/>
      <c r="N32" s="86"/>
      <c r="O32" s="63"/>
      <c r="P32" s="86"/>
      <c r="Q32" s="63"/>
      <c r="R32" s="86"/>
      <c r="S32" s="86"/>
      <c r="T32" s="88"/>
    </row>
    <row r="33" spans="1:20" ht="15.75" hidden="1">
      <c r="A33" s="63" t="s">
        <v>122</v>
      </c>
      <c r="B33" s="63"/>
      <c r="C33" s="16"/>
      <c r="D33" s="16"/>
      <c r="E33" s="16"/>
      <c r="F33" s="96">
        <v>0</v>
      </c>
      <c r="G33" s="97"/>
      <c r="H33" s="96">
        <v>0</v>
      </c>
      <c r="I33" s="98"/>
      <c r="J33" s="96">
        <v>0</v>
      </c>
      <c r="K33" s="96"/>
      <c r="L33" s="96"/>
      <c r="M33" s="98"/>
      <c r="N33" s="96">
        <v>0</v>
      </c>
      <c r="O33" s="99"/>
      <c r="P33" s="96">
        <v>0</v>
      </c>
      <c r="Q33" s="99"/>
      <c r="R33" s="96">
        <f aca="true" t="shared" si="1" ref="R33:R38">SUM(F33:P33)</f>
        <v>0</v>
      </c>
      <c r="S33" s="96">
        <v>0</v>
      </c>
      <c r="T33" s="96">
        <f>+R33+S33</f>
        <v>0</v>
      </c>
    </row>
    <row r="34" spans="1:20" ht="15.75">
      <c r="A34" s="63" t="s">
        <v>119</v>
      </c>
      <c r="B34" s="63"/>
      <c r="C34" s="16"/>
      <c r="D34" s="16"/>
      <c r="E34" s="16"/>
      <c r="F34" s="96">
        <v>0</v>
      </c>
      <c r="G34" s="23"/>
      <c r="H34" s="96">
        <v>0</v>
      </c>
      <c r="I34" s="100"/>
      <c r="J34" s="87">
        <f>-89-44</f>
        <v>-133</v>
      </c>
      <c r="K34" s="11"/>
      <c r="L34" s="87">
        <v>0</v>
      </c>
      <c r="M34" s="100"/>
      <c r="N34" s="96">
        <v>0</v>
      </c>
      <c r="O34" s="102"/>
      <c r="P34" s="87">
        <f>-J34</f>
        <v>133</v>
      </c>
      <c r="Q34" s="87"/>
      <c r="R34" s="96">
        <f t="shared" si="1"/>
        <v>0</v>
      </c>
      <c r="S34" s="96">
        <v>0</v>
      </c>
      <c r="T34" s="96">
        <f>+R34+S34</f>
        <v>0</v>
      </c>
    </row>
    <row r="35" spans="1:20" ht="15.75">
      <c r="A35" s="63" t="s">
        <v>131</v>
      </c>
      <c r="B35" s="63"/>
      <c r="C35" s="16"/>
      <c r="D35" s="16"/>
      <c r="E35" s="16"/>
      <c r="F35" s="96">
        <v>0</v>
      </c>
      <c r="G35" s="23"/>
      <c r="H35" s="96">
        <v>0</v>
      </c>
      <c r="I35" s="100"/>
      <c r="J35" s="87">
        <v>0</v>
      </c>
      <c r="K35" s="11"/>
      <c r="L35" s="87">
        <v>72</v>
      </c>
      <c r="M35" s="100"/>
      <c r="N35" s="96">
        <v>0</v>
      </c>
      <c r="O35" s="102"/>
      <c r="P35" s="87">
        <v>0</v>
      </c>
      <c r="Q35" s="87"/>
      <c r="R35" s="86">
        <f t="shared" si="1"/>
        <v>72</v>
      </c>
      <c r="S35" s="96">
        <v>0</v>
      </c>
      <c r="T35" s="86">
        <f>+R35+S35</f>
        <v>72</v>
      </c>
    </row>
    <row r="36" spans="1:20" ht="15.75">
      <c r="A36" s="63" t="s">
        <v>126</v>
      </c>
      <c r="B36" s="63"/>
      <c r="C36" s="16"/>
      <c r="D36" s="16"/>
      <c r="E36" s="16"/>
      <c r="F36" s="90">
        <v>0</v>
      </c>
      <c r="G36" s="41"/>
      <c r="H36" s="90">
        <v>0</v>
      </c>
      <c r="I36" s="91"/>
      <c r="J36" s="90">
        <v>0</v>
      </c>
      <c r="K36" s="90"/>
      <c r="L36" s="90">
        <v>0</v>
      </c>
      <c r="M36" s="103"/>
      <c r="N36" s="96">
        <v>0</v>
      </c>
      <c r="O36" s="102"/>
      <c r="P36" s="87">
        <f>'[1]Income statement'!K43</f>
        <v>3551.0093355789486</v>
      </c>
      <c r="Q36" s="87"/>
      <c r="R36" s="87">
        <f t="shared" si="1"/>
        <v>3551.0093355789486</v>
      </c>
      <c r="S36" s="87">
        <f>'[1]Income statement'!K45</f>
        <v>-8.407535578947364</v>
      </c>
      <c r="T36" s="87">
        <f>+R36+S36+1</f>
        <v>3543.6018000000013</v>
      </c>
    </row>
    <row r="37" spans="1:20" ht="15.75" hidden="1">
      <c r="A37" s="63" t="s">
        <v>123</v>
      </c>
      <c r="B37" s="63"/>
      <c r="C37" s="16"/>
      <c r="D37" s="16"/>
      <c r="E37" s="16"/>
      <c r="F37" s="90">
        <v>0</v>
      </c>
      <c r="G37" s="20"/>
      <c r="H37" s="90">
        <v>0</v>
      </c>
      <c r="I37" s="93"/>
      <c r="J37" s="90">
        <v>0</v>
      </c>
      <c r="K37" s="90"/>
      <c r="L37" s="90"/>
      <c r="M37" s="92"/>
      <c r="N37" s="96">
        <v>0</v>
      </c>
      <c r="O37" s="93"/>
      <c r="P37" s="96">
        <v>0</v>
      </c>
      <c r="Q37" s="93"/>
      <c r="R37" s="87">
        <f t="shared" si="1"/>
        <v>0</v>
      </c>
      <c r="S37" s="96">
        <v>0</v>
      </c>
      <c r="T37" s="87">
        <f>+R37+S37</f>
        <v>0</v>
      </c>
    </row>
    <row r="38" spans="1:20" ht="15.75" hidden="1">
      <c r="A38" s="63" t="s">
        <v>120</v>
      </c>
      <c r="B38" s="63"/>
      <c r="C38" s="16"/>
      <c r="D38" s="16"/>
      <c r="E38" s="36"/>
      <c r="F38" s="90">
        <v>0</v>
      </c>
      <c r="G38" s="36" t="s">
        <v>121</v>
      </c>
      <c r="H38" s="90">
        <v>0</v>
      </c>
      <c r="I38" s="93"/>
      <c r="J38" s="90">
        <v>0</v>
      </c>
      <c r="K38" s="90"/>
      <c r="L38" s="90">
        <v>0</v>
      </c>
      <c r="M38" s="92"/>
      <c r="N38" s="91">
        <v>0</v>
      </c>
      <c r="O38" s="93"/>
      <c r="P38" s="96">
        <v>0</v>
      </c>
      <c r="Q38" s="93"/>
      <c r="R38" s="91">
        <f t="shared" si="1"/>
        <v>0</v>
      </c>
      <c r="S38" s="96">
        <v>0</v>
      </c>
      <c r="T38" s="104">
        <f>SUM(R38:S38)</f>
        <v>0</v>
      </c>
    </row>
    <row r="39" spans="1:20" ht="15.75">
      <c r="A39" s="63"/>
      <c r="B39" s="63"/>
      <c r="C39" s="16"/>
      <c r="D39" s="16"/>
      <c r="E39" s="16"/>
      <c r="F39" s="105"/>
      <c r="G39" s="15"/>
      <c r="H39" s="105"/>
      <c r="I39" s="106"/>
      <c r="J39" s="105"/>
      <c r="K39" s="105"/>
      <c r="L39" s="105"/>
      <c r="M39" s="36"/>
      <c r="N39" s="105"/>
      <c r="O39" s="19"/>
      <c r="P39" s="105"/>
      <c r="Q39" s="19"/>
      <c r="R39" s="105"/>
      <c r="S39" s="105"/>
      <c r="T39" s="105"/>
    </row>
    <row r="40" spans="1:20" ht="16.5" thickBot="1">
      <c r="A40" s="63" t="s">
        <v>132</v>
      </c>
      <c r="B40" s="63"/>
      <c r="C40" s="16"/>
      <c r="D40" s="16"/>
      <c r="E40" s="16"/>
      <c r="F40" s="94">
        <f>SUM(F31:F38)</f>
        <v>50054.75</v>
      </c>
      <c r="G40" s="94"/>
      <c r="H40" s="94">
        <f>SUM(H31:H38)</f>
        <v>1185.12843</v>
      </c>
      <c r="I40" s="94">
        <f>SUM(I33:I38)</f>
        <v>0</v>
      </c>
      <c r="J40" s="94">
        <f>SUM(J31:J38)</f>
        <v>1964</v>
      </c>
      <c r="K40" s="94"/>
      <c r="L40" s="94">
        <f>SUM(L31:L38)</f>
        <v>72</v>
      </c>
      <c r="M40" s="94">
        <f>SUM(M33:M38)</f>
        <v>0</v>
      </c>
      <c r="N40" s="94">
        <f>SUM(N31:N38)</f>
        <v>-713.73124</v>
      </c>
      <c r="O40" s="94">
        <f>SUM(O33:O38)</f>
        <v>0</v>
      </c>
      <c r="P40" s="94">
        <f>SUM(P31:P38)</f>
        <v>-7007.990664421051</v>
      </c>
      <c r="Q40" s="94">
        <f>SUM(Q33:Q38)</f>
        <v>0</v>
      </c>
      <c r="R40" s="94">
        <f>SUM(R31:R39)</f>
        <v>45554.15652557895</v>
      </c>
      <c r="S40" s="94">
        <f>SUM(S31:S38)</f>
        <v>21.592464421052636</v>
      </c>
      <c r="T40" s="94">
        <f>SUM(T31:T38)-1</f>
        <v>45575.74899</v>
      </c>
    </row>
    <row r="41" spans="1:20" ht="16.5" thickTop="1">
      <c r="A41" s="16"/>
      <c r="B41" s="16"/>
      <c r="C41" s="16"/>
      <c r="D41" s="16"/>
      <c r="E41" s="16"/>
      <c r="F41" s="16"/>
      <c r="G41" s="16"/>
      <c r="H41" s="11"/>
      <c r="I41" s="11"/>
      <c r="J41" s="11"/>
      <c r="K41" s="11"/>
      <c r="L41" s="11"/>
      <c r="M41" s="16"/>
      <c r="N41" s="16"/>
      <c r="O41" s="16"/>
      <c r="P41" s="16"/>
      <c r="Q41" s="16"/>
      <c r="R41" s="16"/>
      <c r="S41" s="16"/>
      <c r="T41" s="16"/>
    </row>
  </sheetData>
  <sheetProtection/>
  <mergeCells count="3">
    <mergeCell ref="A2:T2"/>
    <mergeCell ref="F7:R7"/>
    <mergeCell ref="A24:C24"/>
  </mergeCells>
  <printOptions horizontalCentered="1" verticalCentered="1"/>
  <pageMargins left="0.2" right="0.2" top="0.5" bottom="0.5" header="0.3" footer="0.3"/>
  <pageSetup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50"/>
  <sheetViews>
    <sheetView zoomScalePageLayoutView="0" workbookViewId="0" topLeftCell="A1">
      <selection activeCell="G28" sqref="G28"/>
    </sheetView>
  </sheetViews>
  <sheetFormatPr defaultColWidth="12.421875" defaultRowHeight="15" customHeight="1" outlineLevelRow="1"/>
  <cols>
    <col min="1" max="1" width="6.00390625" style="115" customWidth="1"/>
    <col min="2" max="2" width="3.7109375" style="115" customWidth="1"/>
    <col min="3" max="3" width="32.28125" style="115" customWidth="1"/>
    <col min="4" max="4" width="5.57421875" style="115" customWidth="1"/>
    <col min="5" max="5" width="14.28125" style="115" customWidth="1"/>
    <col min="6" max="6" width="1.1484375" style="115" customWidth="1"/>
    <col min="7" max="7" width="11.8515625" style="144" customWidth="1"/>
    <col min="8" max="8" width="1.57421875" style="144" customWidth="1"/>
    <col min="9" max="9" width="10.7109375" style="144" customWidth="1"/>
    <col min="10" max="10" width="1.7109375" style="115" customWidth="1"/>
    <col min="11" max="11" width="14.7109375" style="16" customWidth="1"/>
    <col min="12" max="12" width="1.1484375" style="115" customWidth="1"/>
    <col min="13" max="13" width="14.7109375" style="115" customWidth="1"/>
    <col min="14" max="14" width="1.1484375" style="115" customWidth="1"/>
    <col min="15" max="15" width="14.7109375" style="16" customWidth="1"/>
    <col min="16" max="16" width="11.8515625" style="115" customWidth="1"/>
    <col min="17" max="20" width="12.421875" style="115" customWidth="1"/>
    <col min="21" max="21" width="3.57421875" style="115" customWidth="1"/>
    <col min="22" max="25" width="12.421875" style="115" customWidth="1"/>
    <col min="26" max="26" width="15.140625" style="115" customWidth="1"/>
    <col min="27" max="27" width="14.28125" style="115" customWidth="1"/>
    <col min="28" max="16384" width="12.421875" style="115" customWidth="1"/>
  </cols>
  <sheetData>
    <row r="1" spans="1:18" ht="15" customHeight="1">
      <c r="A1" s="144"/>
      <c r="B1" s="144"/>
      <c r="C1" s="144"/>
      <c r="D1" s="144"/>
      <c r="E1" s="144"/>
      <c r="F1" s="144"/>
      <c r="J1" s="144"/>
      <c r="K1" s="11"/>
      <c r="L1" s="144"/>
      <c r="M1" s="144"/>
      <c r="N1" s="144"/>
      <c r="O1" s="11"/>
      <c r="P1" s="144"/>
      <c r="Q1" s="149"/>
      <c r="R1" s="144"/>
    </row>
    <row r="2" spans="1:18" ht="24.75" customHeight="1">
      <c r="A2" s="173" t="s">
        <v>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50"/>
      <c r="Q2" s="149"/>
      <c r="R2" s="144"/>
    </row>
    <row r="3" spans="1:255" ht="4.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51"/>
      <c r="Q3" s="152"/>
      <c r="R3" s="153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</row>
    <row r="4" spans="1:255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51"/>
      <c r="Q4" s="152"/>
      <c r="R4" s="153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</row>
    <row r="5" spans="1:255" ht="19.5" customHeight="1">
      <c r="A5" s="174" t="s">
        <v>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51"/>
      <c r="Q5" s="152"/>
      <c r="R5" s="153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</row>
    <row r="6" spans="1:255" ht="1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3"/>
      <c r="L6" s="108"/>
      <c r="M6" s="108"/>
      <c r="N6" s="108"/>
      <c r="O6" s="13"/>
      <c r="P6" s="108"/>
      <c r="Q6" s="155"/>
      <c r="R6" s="108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</row>
    <row r="7" spans="1:24" s="4" customFormat="1" ht="15" customHeight="1">
      <c r="A7" s="179" t="s">
        <v>133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Q7" s="138"/>
      <c r="R7" s="126"/>
      <c r="X7" s="145"/>
    </row>
    <row r="8" spans="2:24" s="4" customFormat="1" ht="15" customHeight="1">
      <c r="B8" s="6"/>
      <c r="G8" s="110"/>
      <c r="K8" s="111"/>
      <c r="O8" s="80"/>
      <c r="Q8" s="138"/>
      <c r="R8" s="126"/>
      <c r="X8" s="145"/>
    </row>
    <row r="9" spans="11:24" s="4" customFormat="1" ht="15" customHeight="1">
      <c r="K9" s="112" t="str">
        <f>'[1]Income statement'!K13</f>
        <v>Current</v>
      </c>
      <c r="O9" s="113" t="str">
        <f>'[1]Income statement'!M13</f>
        <v>Corresponding</v>
      </c>
      <c r="P9" s="157"/>
      <c r="Q9" s="138"/>
      <c r="R9" s="126"/>
      <c r="X9" s="145"/>
    </row>
    <row r="10" spans="11:24" s="4" customFormat="1" ht="15" customHeight="1">
      <c r="K10" s="112" t="str">
        <f>'[1]Income statement'!K14</f>
        <v>period to date</v>
      </c>
      <c r="O10" s="113" t="str">
        <f>'[1]Income statement'!M14</f>
        <v>period to date</v>
      </c>
      <c r="P10" s="157"/>
      <c r="Q10" s="138"/>
      <c r="R10" s="126"/>
      <c r="X10" s="145"/>
    </row>
    <row r="11" spans="11:24" s="4" customFormat="1" ht="15" customHeight="1">
      <c r="K11" s="112" t="str">
        <f>'[1]Income statement'!K15</f>
        <v>ended</v>
      </c>
      <c r="O11" s="14" t="str">
        <f>'[1]Income statement'!M15</f>
        <v>ended</v>
      </c>
      <c r="P11" s="153"/>
      <c r="Q11" s="138"/>
      <c r="R11" s="126"/>
      <c r="X11" s="145"/>
    </row>
    <row r="12" spans="11:24" s="4" customFormat="1" ht="15" customHeight="1">
      <c r="K12" s="114" t="str">
        <f>'[1]Income statement'!K16</f>
        <v>30.09.2010</v>
      </c>
      <c r="O12" s="14" t="str">
        <f>'[1]Income statement'!M16</f>
        <v>30.09.2009</v>
      </c>
      <c r="P12" s="153"/>
      <c r="Q12" s="138"/>
      <c r="R12" s="126"/>
      <c r="X12" s="145"/>
    </row>
    <row r="13" spans="9:24" s="4" customFormat="1" ht="15" customHeight="1">
      <c r="I13" s="109" t="s">
        <v>26</v>
      </c>
      <c r="K13" s="114" t="s">
        <v>59</v>
      </c>
      <c r="O13" s="14" t="str">
        <f>'[1]Income statement'!M17</f>
        <v>RM '000</v>
      </c>
      <c r="P13" s="153"/>
      <c r="Q13" s="136"/>
      <c r="X13" s="145"/>
    </row>
    <row r="14" spans="9:24" s="4" customFormat="1" ht="15" customHeight="1">
      <c r="I14" s="109"/>
      <c r="K14" s="114"/>
      <c r="L14" s="80"/>
      <c r="M14" s="80"/>
      <c r="N14" s="80"/>
      <c r="O14" s="106"/>
      <c r="P14" s="153"/>
      <c r="Q14" s="136"/>
      <c r="X14" s="145"/>
    </row>
    <row r="15" spans="1:24" s="6" customFormat="1" ht="15" customHeight="1">
      <c r="A15" s="4" t="s">
        <v>134</v>
      </c>
      <c r="B15" s="4"/>
      <c r="J15" s="115"/>
      <c r="K15" s="89"/>
      <c r="O15" s="63"/>
      <c r="P15" s="158"/>
      <c r="Q15" s="133"/>
      <c r="X15" s="145"/>
    </row>
    <row r="16" spans="1:24" s="6" customFormat="1" ht="15" customHeight="1">
      <c r="A16" s="6" t="s">
        <v>36</v>
      </c>
      <c r="B16" s="4"/>
      <c r="K16" s="116">
        <v>4605</v>
      </c>
      <c r="L16" s="117"/>
      <c r="M16" s="118"/>
      <c r="N16" s="117"/>
      <c r="O16" s="19">
        <v>2980</v>
      </c>
      <c r="P16" s="158"/>
      <c r="Q16" s="133"/>
      <c r="X16" s="145"/>
    </row>
    <row r="17" spans="1:24" s="6" customFormat="1" ht="15" customHeight="1">
      <c r="A17" s="6" t="s">
        <v>135</v>
      </c>
      <c r="J17" s="115"/>
      <c r="K17" s="89"/>
      <c r="L17" s="117"/>
      <c r="M17" s="118"/>
      <c r="N17" s="117"/>
      <c r="O17" s="89"/>
      <c r="P17" s="117"/>
      <c r="Q17" s="133"/>
      <c r="X17" s="145"/>
    </row>
    <row r="18" spans="2:25" s="6" customFormat="1" ht="15" customHeight="1">
      <c r="B18" s="63" t="s">
        <v>136</v>
      </c>
      <c r="I18" s="7"/>
      <c r="J18" s="115"/>
      <c r="K18" s="19">
        <v>0</v>
      </c>
      <c r="L18" s="117"/>
      <c r="M18" s="118"/>
      <c r="N18" s="117"/>
      <c r="O18" s="19">
        <v>-137</v>
      </c>
      <c r="P18" s="158"/>
      <c r="Q18" s="133"/>
      <c r="X18" s="145"/>
      <c r="Y18" s="159"/>
    </row>
    <row r="19" spans="2:25" s="6" customFormat="1" ht="15" customHeight="1">
      <c r="B19" s="6" t="s">
        <v>137</v>
      </c>
      <c r="J19" s="115"/>
      <c r="K19" s="19">
        <v>127</v>
      </c>
      <c r="L19" s="117"/>
      <c r="M19" s="118"/>
      <c r="N19" s="117"/>
      <c r="O19" s="19">
        <v>670</v>
      </c>
      <c r="P19" s="158"/>
      <c r="Q19" s="133"/>
      <c r="X19" s="145"/>
      <c r="Y19" s="159"/>
    </row>
    <row r="20" spans="2:25" s="6" customFormat="1" ht="15" customHeight="1" hidden="1">
      <c r="B20" s="63" t="s">
        <v>138</v>
      </c>
      <c r="I20" s="7"/>
      <c r="J20" s="115"/>
      <c r="K20" s="19">
        <v>0</v>
      </c>
      <c r="L20" s="117"/>
      <c r="M20" s="118"/>
      <c r="N20" s="117"/>
      <c r="O20" s="19">
        <v>0</v>
      </c>
      <c r="P20" s="158"/>
      <c r="Q20" s="133"/>
      <c r="X20" s="145"/>
      <c r="Y20" s="159"/>
    </row>
    <row r="21" spans="2:25" s="6" customFormat="1" ht="15" customHeight="1">
      <c r="B21" s="6" t="s">
        <v>139</v>
      </c>
      <c r="J21" s="115"/>
      <c r="K21" s="19">
        <v>101</v>
      </c>
      <c r="L21" s="117"/>
      <c r="M21" s="118"/>
      <c r="N21" s="117"/>
      <c r="O21" s="19">
        <v>101</v>
      </c>
      <c r="P21" s="158"/>
      <c r="Q21" s="133"/>
      <c r="X21" s="145"/>
      <c r="Y21" s="159"/>
    </row>
    <row r="22" spans="2:25" s="6" customFormat="1" ht="15" customHeight="1" hidden="1">
      <c r="B22" s="6" t="s">
        <v>140</v>
      </c>
      <c r="J22" s="115"/>
      <c r="K22" s="19">
        <v>0</v>
      </c>
      <c r="L22" s="117"/>
      <c r="M22" s="118"/>
      <c r="N22" s="117"/>
      <c r="O22" s="19">
        <f>'[2]cashflow'!K26</f>
        <v>0</v>
      </c>
      <c r="P22" s="158"/>
      <c r="Q22" s="133"/>
      <c r="X22" s="145"/>
      <c r="Y22" s="159"/>
    </row>
    <row r="23" spans="2:25" s="6" customFormat="1" ht="15" customHeight="1">
      <c r="B23" s="6" t="s">
        <v>141</v>
      </c>
      <c r="I23" s="7"/>
      <c r="J23" s="115"/>
      <c r="K23" s="116">
        <v>2528</v>
      </c>
      <c r="L23" s="117"/>
      <c r="M23" s="118"/>
      <c r="N23" s="117"/>
      <c r="O23" s="19">
        <v>2515</v>
      </c>
      <c r="P23" s="158"/>
      <c r="Q23" s="133"/>
      <c r="X23" s="145"/>
      <c r="Y23" s="159"/>
    </row>
    <row r="24" spans="2:25" s="6" customFormat="1" ht="15" customHeight="1" hidden="1">
      <c r="B24" s="6" t="s">
        <v>142</v>
      </c>
      <c r="I24" s="7"/>
      <c r="J24" s="115"/>
      <c r="K24" s="99"/>
      <c r="L24" s="117"/>
      <c r="M24" s="118"/>
      <c r="N24" s="117"/>
      <c r="O24" s="19">
        <f>'[2]cashflow'!K33</f>
        <v>0</v>
      </c>
      <c r="P24" s="160"/>
      <c r="Q24" s="133"/>
      <c r="X24" s="145"/>
      <c r="Y24" s="159"/>
    </row>
    <row r="25" spans="2:25" s="6" customFormat="1" ht="15" customHeight="1">
      <c r="B25" s="6" t="s">
        <v>143</v>
      </c>
      <c r="J25" s="115"/>
      <c r="K25" s="116">
        <v>1238</v>
      </c>
      <c r="L25" s="117"/>
      <c r="M25" s="118"/>
      <c r="N25" s="117"/>
      <c r="O25" s="19">
        <v>1479</v>
      </c>
      <c r="P25" s="160"/>
      <c r="Q25" s="133"/>
      <c r="X25" s="145"/>
      <c r="Y25" s="159"/>
    </row>
    <row r="26" spans="2:25" s="6" customFormat="1" ht="15" customHeight="1">
      <c r="B26" s="6" t="s">
        <v>144</v>
      </c>
      <c r="I26" s="7"/>
      <c r="J26" s="115"/>
      <c r="K26" s="19">
        <v>-7</v>
      </c>
      <c r="L26" s="117"/>
      <c r="M26" s="118"/>
      <c r="N26" s="117"/>
      <c r="O26" s="19">
        <v>-2</v>
      </c>
      <c r="P26" s="158"/>
      <c r="Q26" s="133"/>
      <c r="X26" s="145"/>
      <c r="Y26" s="159"/>
    </row>
    <row r="27" spans="2:25" s="6" customFormat="1" ht="15" customHeight="1" hidden="1">
      <c r="B27" s="6" t="s">
        <v>145</v>
      </c>
      <c r="I27" s="7"/>
      <c r="J27" s="115"/>
      <c r="K27" s="119"/>
      <c r="L27" s="117"/>
      <c r="M27" s="118"/>
      <c r="N27" s="117"/>
      <c r="O27" s="19"/>
      <c r="P27" s="158"/>
      <c r="Q27" s="133"/>
      <c r="X27" s="145"/>
      <c r="Y27" s="159"/>
    </row>
    <row r="28" spans="2:25" s="6" customFormat="1" ht="15" customHeight="1">
      <c r="B28" s="6" t="s">
        <v>146</v>
      </c>
      <c r="J28" s="115"/>
      <c r="K28" s="19">
        <v>-80</v>
      </c>
      <c r="L28" s="117"/>
      <c r="M28" s="120"/>
      <c r="N28" s="117"/>
      <c r="O28" s="19">
        <v>0</v>
      </c>
      <c r="P28" s="158"/>
      <c r="Q28" s="133"/>
      <c r="X28" s="145"/>
      <c r="Y28" s="159"/>
    </row>
    <row r="29" spans="2:25" s="6" customFormat="1" ht="15" customHeight="1" outlineLevel="1">
      <c r="B29" s="6" t="s">
        <v>147</v>
      </c>
      <c r="I29" s="7"/>
      <c r="J29" s="115"/>
      <c r="K29" s="19">
        <v>-3</v>
      </c>
      <c r="L29" s="117"/>
      <c r="M29" s="118"/>
      <c r="N29" s="117"/>
      <c r="O29" s="19">
        <v>0</v>
      </c>
      <c r="P29" s="160"/>
      <c r="Q29" s="133"/>
      <c r="X29" s="145"/>
      <c r="Y29" s="159"/>
    </row>
    <row r="30" spans="2:25" s="6" customFormat="1" ht="15" customHeight="1" hidden="1">
      <c r="B30" s="6" t="s">
        <v>148</v>
      </c>
      <c r="I30" s="7"/>
      <c r="J30" s="115"/>
      <c r="K30" s="19">
        <v>0</v>
      </c>
      <c r="L30" s="117"/>
      <c r="M30" s="118"/>
      <c r="N30" s="117"/>
      <c r="O30" s="19">
        <v>0</v>
      </c>
      <c r="P30" s="158"/>
      <c r="Q30" s="133"/>
      <c r="X30" s="145"/>
      <c r="Y30" s="159"/>
    </row>
    <row r="31" spans="2:25" s="6" customFormat="1" ht="15" customHeight="1">
      <c r="B31" s="6" t="s">
        <v>149</v>
      </c>
      <c r="I31" s="7"/>
      <c r="J31" s="115"/>
      <c r="K31" s="19">
        <v>92</v>
      </c>
      <c r="L31" s="117"/>
      <c r="M31" s="118"/>
      <c r="N31" s="117"/>
      <c r="O31" s="19">
        <v>0</v>
      </c>
      <c r="P31" s="158"/>
      <c r="Q31" s="133"/>
      <c r="X31" s="145"/>
      <c r="Y31" s="159"/>
    </row>
    <row r="32" spans="2:25" s="6" customFormat="1" ht="15" customHeight="1" outlineLevel="1">
      <c r="B32" s="6" t="s">
        <v>150</v>
      </c>
      <c r="J32" s="115"/>
      <c r="K32" s="116">
        <v>-6</v>
      </c>
      <c r="L32" s="117"/>
      <c r="M32" s="118"/>
      <c r="N32" s="117"/>
      <c r="O32" s="19">
        <v>-5</v>
      </c>
      <c r="P32" s="160"/>
      <c r="Q32" s="133"/>
      <c r="X32" s="145"/>
      <c r="Y32" s="159"/>
    </row>
    <row r="33" spans="2:25" s="6" customFormat="1" ht="15" customHeight="1" hidden="1" outlineLevel="1">
      <c r="B33" s="6" t="s">
        <v>151</v>
      </c>
      <c r="J33" s="115"/>
      <c r="K33" s="19"/>
      <c r="L33" s="117"/>
      <c r="M33" s="118"/>
      <c r="N33" s="117"/>
      <c r="O33" s="19">
        <v>0</v>
      </c>
      <c r="P33" s="160"/>
      <c r="Q33" s="133"/>
      <c r="X33" s="145"/>
      <c r="Y33" s="159"/>
    </row>
    <row r="34" spans="2:25" s="6" customFormat="1" ht="15" customHeight="1" hidden="1">
      <c r="B34" s="6" t="s">
        <v>152</v>
      </c>
      <c r="J34" s="115"/>
      <c r="K34" s="99"/>
      <c r="L34" s="117"/>
      <c r="M34" s="118"/>
      <c r="N34" s="117"/>
      <c r="O34" s="19">
        <v>0</v>
      </c>
      <c r="P34" s="161"/>
      <c r="Q34" s="133"/>
      <c r="X34" s="145"/>
      <c r="Y34" s="159"/>
    </row>
    <row r="35" spans="2:25" s="6" customFormat="1" ht="15" customHeight="1" hidden="1">
      <c r="B35" s="6" t="s">
        <v>153</v>
      </c>
      <c r="I35" s="7"/>
      <c r="J35" s="115"/>
      <c r="K35" s="19">
        <v>0</v>
      </c>
      <c r="L35" s="117"/>
      <c r="M35" s="118"/>
      <c r="N35" s="117"/>
      <c r="O35" s="19">
        <v>0</v>
      </c>
      <c r="P35" s="161"/>
      <c r="Q35" s="133"/>
      <c r="X35" s="145"/>
      <c r="Y35" s="159"/>
    </row>
    <row r="36" spans="2:25" s="6" customFormat="1" ht="15" customHeight="1">
      <c r="B36" s="6" t="s">
        <v>154</v>
      </c>
      <c r="I36" s="7"/>
      <c r="J36" s="115"/>
      <c r="K36" s="19">
        <v>1</v>
      </c>
      <c r="L36" s="117"/>
      <c r="M36" s="118"/>
      <c r="N36" s="117"/>
      <c r="O36" s="19">
        <v>0</v>
      </c>
      <c r="P36" s="161"/>
      <c r="Q36" s="133"/>
      <c r="X36" s="145"/>
      <c r="Y36" s="159"/>
    </row>
    <row r="37" spans="2:25" s="6" customFormat="1" ht="15" customHeight="1" outlineLevel="1">
      <c r="B37" s="6" t="s">
        <v>155</v>
      </c>
      <c r="I37" s="7"/>
      <c r="J37" s="115"/>
      <c r="K37" s="121">
        <v>-15</v>
      </c>
      <c r="L37" s="117"/>
      <c r="M37" s="122"/>
      <c r="N37" s="117"/>
      <c r="O37" s="21">
        <v>-17</v>
      </c>
      <c r="P37" s="161"/>
      <c r="Q37" s="133"/>
      <c r="X37" s="145"/>
      <c r="Y37" s="159"/>
    </row>
    <row r="38" spans="2:25" s="6" customFormat="1" ht="15" customHeight="1" hidden="1">
      <c r="B38" s="63" t="s">
        <v>156</v>
      </c>
      <c r="I38" s="7"/>
      <c r="J38" s="115"/>
      <c r="K38" s="21">
        <v>0</v>
      </c>
      <c r="L38" s="117"/>
      <c r="M38" s="118"/>
      <c r="N38" s="117"/>
      <c r="O38" s="21">
        <v>0</v>
      </c>
      <c r="P38" s="161"/>
      <c r="Q38" s="133"/>
      <c r="X38" s="145"/>
      <c r="Y38" s="159"/>
    </row>
    <row r="39" spans="1:25" s="6" customFormat="1" ht="15" customHeight="1">
      <c r="A39" s="4" t="s">
        <v>157</v>
      </c>
      <c r="K39" s="123">
        <f>SUM(K16:K38)</f>
        <v>8581</v>
      </c>
      <c r="L39" s="117"/>
      <c r="M39" s="124"/>
      <c r="N39" s="117"/>
      <c r="O39" s="125">
        <f>SUM(O16:O38)</f>
        <v>7584</v>
      </c>
      <c r="P39" s="158"/>
      <c r="Q39" s="162"/>
      <c r="X39" s="145"/>
      <c r="Y39" s="159"/>
    </row>
    <row r="40" spans="10:25" s="6" customFormat="1" ht="15" customHeight="1">
      <c r="J40" s="115"/>
      <c r="K40" s="89"/>
      <c r="L40" s="117"/>
      <c r="M40" s="118"/>
      <c r="N40" s="117"/>
      <c r="O40" s="19"/>
      <c r="P40" s="117"/>
      <c r="Q40" s="133"/>
      <c r="X40" s="145"/>
      <c r="Y40" s="159"/>
    </row>
    <row r="41" spans="1:25" s="6" customFormat="1" ht="15" customHeight="1">
      <c r="A41" s="6" t="s">
        <v>158</v>
      </c>
      <c r="J41" s="115"/>
      <c r="K41" s="89"/>
      <c r="L41" s="117"/>
      <c r="M41" s="118"/>
      <c r="N41" s="117"/>
      <c r="O41" s="63"/>
      <c r="P41" s="117"/>
      <c r="Q41" s="133"/>
      <c r="X41" s="145"/>
      <c r="Y41" s="159"/>
    </row>
    <row r="42" spans="2:25" s="6" customFormat="1" ht="15" customHeight="1">
      <c r="B42" s="6" t="s">
        <v>159</v>
      </c>
      <c r="J42" s="115"/>
      <c r="K42" s="116">
        <v>-900</v>
      </c>
      <c r="L42" s="117"/>
      <c r="M42" s="118"/>
      <c r="N42" s="117"/>
      <c r="O42" s="87">
        <v>132</v>
      </c>
      <c r="P42" s="161"/>
      <c r="Q42" s="133"/>
      <c r="X42" s="145"/>
      <c r="Y42" s="159"/>
    </row>
    <row r="43" spans="2:25" s="6" customFormat="1" ht="15" customHeight="1">
      <c r="B43" s="6" t="s">
        <v>160</v>
      </c>
      <c r="J43" s="115"/>
      <c r="K43" s="116">
        <v>-177</v>
      </c>
      <c r="L43" s="117"/>
      <c r="M43" s="118"/>
      <c r="N43" s="117"/>
      <c r="O43" s="87">
        <v>1097</v>
      </c>
      <c r="P43" s="161"/>
      <c r="Q43" s="133"/>
      <c r="X43" s="145"/>
      <c r="Y43" s="159"/>
    </row>
    <row r="44" spans="2:25" s="6" customFormat="1" ht="15" customHeight="1" outlineLevel="1">
      <c r="B44" s="6" t="s">
        <v>161</v>
      </c>
      <c r="J44" s="115"/>
      <c r="K44" s="116">
        <v>36</v>
      </c>
      <c r="L44" s="117"/>
      <c r="M44" s="118"/>
      <c r="N44" s="117"/>
      <c r="O44" s="116">
        <v>328</v>
      </c>
      <c r="P44" s="160"/>
      <c r="Q44" s="133"/>
      <c r="X44" s="145"/>
      <c r="Y44" s="159"/>
    </row>
    <row r="45" spans="2:25" s="6" customFormat="1" ht="15" customHeight="1">
      <c r="B45" s="6" t="s">
        <v>162</v>
      </c>
      <c r="J45" s="115"/>
      <c r="K45" s="121">
        <v>-1232</v>
      </c>
      <c r="L45" s="117"/>
      <c r="M45" s="118"/>
      <c r="N45" s="117"/>
      <c r="O45" s="21">
        <v>-441</v>
      </c>
      <c r="P45" s="161"/>
      <c r="Q45" s="133"/>
      <c r="X45" s="145"/>
      <c r="Y45" s="159"/>
    </row>
    <row r="46" spans="1:25" s="4" customFormat="1" ht="15" customHeight="1">
      <c r="A46" s="4" t="s">
        <v>163</v>
      </c>
      <c r="K46" s="123">
        <f>SUM(K39:K45)</f>
        <v>6308</v>
      </c>
      <c r="L46" s="126"/>
      <c r="M46" s="124"/>
      <c r="N46" s="126"/>
      <c r="O46" s="127">
        <f>SUM(O39:O45)</f>
        <v>8700</v>
      </c>
      <c r="P46" s="163"/>
      <c r="Q46" s="136"/>
      <c r="X46" s="145"/>
      <c r="Y46" s="159"/>
    </row>
    <row r="47" spans="10:25" s="6" customFormat="1" ht="15" customHeight="1">
      <c r="J47" s="115"/>
      <c r="K47" s="89"/>
      <c r="L47" s="117"/>
      <c r="M47" s="118"/>
      <c r="N47" s="117"/>
      <c r="O47" s="89"/>
      <c r="P47" s="117"/>
      <c r="Q47" s="133"/>
      <c r="X47" s="145"/>
      <c r="Y47" s="159"/>
    </row>
    <row r="48" spans="1:25" s="6" customFormat="1" ht="15" customHeight="1">
      <c r="A48" s="4" t="s">
        <v>164</v>
      </c>
      <c r="B48" s="4"/>
      <c r="J48" s="115"/>
      <c r="K48" s="128"/>
      <c r="L48" s="117"/>
      <c r="M48" s="118"/>
      <c r="N48" s="117"/>
      <c r="O48" s="128"/>
      <c r="P48" s="118"/>
      <c r="Q48" s="133"/>
      <c r="X48" s="145"/>
      <c r="Y48" s="159"/>
    </row>
    <row r="49" spans="1:25" s="6" customFormat="1" ht="15" customHeight="1">
      <c r="A49" s="63" t="s">
        <v>165</v>
      </c>
      <c r="J49" s="115"/>
      <c r="K49" s="129">
        <v>7</v>
      </c>
      <c r="L49" s="117"/>
      <c r="M49" s="118"/>
      <c r="N49" s="117"/>
      <c r="O49" s="129">
        <v>11</v>
      </c>
      <c r="P49" s="161"/>
      <c r="Q49" s="133"/>
      <c r="X49" s="145"/>
      <c r="Y49" s="159"/>
    </row>
    <row r="50" spans="1:25" s="6" customFormat="1" ht="17.25" customHeight="1" outlineLevel="1">
      <c r="A50" s="63" t="s">
        <v>166</v>
      </c>
      <c r="J50" s="115"/>
      <c r="K50" s="130">
        <v>0</v>
      </c>
      <c r="L50" s="117"/>
      <c r="M50" s="118"/>
      <c r="N50" s="117"/>
      <c r="O50" s="130">
        <v>0</v>
      </c>
      <c r="P50" s="164"/>
      <c r="Q50" s="133"/>
      <c r="X50" s="145"/>
      <c r="Y50" s="159"/>
    </row>
    <row r="51" spans="1:25" s="6" customFormat="1" ht="15" customHeight="1">
      <c r="A51" s="63" t="s">
        <v>167</v>
      </c>
      <c r="J51" s="115"/>
      <c r="K51" s="130">
        <v>119</v>
      </c>
      <c r="L51" s="117"/>
      <c r="M51" s="118"/>
      <c r="N51" s="117"/>
      <c r="O51" s="130">
        <v>0</v>
      </c>
      <c r="P51" s="161"/>
      <c r="Q51" s="133"/>
      <c r="X51" s="145"/>
      <c r="Y51" s="159"/>
    </row>
    <row r="52" spans="1:25" s="6" customFormat="1" ht="15" customHeight="1">
      <c r="A52" s="63" t="s">
        <v>168</v>
      </c>
      <c r="J52" s="115"/>
      <c r="K52" s="130">
        <v>0</v>
      </c>
      <c r="L52" s="117"/>
      <c r="M52" s="118"/>
      <c r="N52" s="117"/>
      <c r="O52" s="130">
        <v>0</v>
      </c>
      <c r="P52" s="161"/>
      <c r="Q52" s="133"/>
      <c r="X52" s="145"/>
      <c r="Y52" s="159"/>
    </row>
    <row r="53" spans="1:25" s="6" customFormat="1" ht="15" customHeight="1" outlineLevel="1">
      <c r="A53" s="63" t="s">
        <v>169</v>
      </c>
      <c r="J53" s="115"/>
      <c r="K53" s="130">
        <v>0</v>
      </c>
      <c r="L53" s="117"/>
      <c r="M53" s="118"/>
      <c r="N53" s="117"/>
      <c r="O53" s="130">
        <v>0</v>
      </c>
      <c r="P53" s="161"/>
      <c r="Q53" s="133"/>
      <c r="X53" s="145"/>
      <c r="Y53" s="159"/>
    </row>
    <row r="54" spans="1:25" s="6" customFormat="1" ht="15" customHeight="1">
      <c r="A54" s="63" t="s">
        <v>170</v>
      </c>
      <c r="J54" s="115"/>
      <c r="K54" s="130">
        <v>-1146</v>
      </c>
      <c r="L54" s="117"/>
      <c r="M54" s="118"/>
      <c r="N54" s="117"/>
      <c r="O54" s="130">
        <v>-156</v>
      </c>
      <c r="P54" s="161"/>
      <c r="Q54" s="133"/>
      <c r="X54" s="145"/>
      <c r="Y54" s="159"/>
    </row>
    <row r="55" spans="1:25" s="6" customFormat="1" ht="15" customHeight="1">
      <c r="A55" s="63" t="s">
        <v>171</v>
      </c>
      <c r="J55" s="115"/>
      <c r="K55" s="130">
        <v>105</v>
      </c>
      <c r="L55" s="117"/>
      <c r="M55" s="118"/>
      <c r="N55" s="117"/>
      <c r="O55" s="130">
        <v>0</v>
      </c>
      <c r="P55" s="161"/>
      <c r="Q55" s="133"/>
      <c r="X55" s="145"/>
      <c r="Y55" s="159"/>
    </row>
    <row r="56" spans="1:25" s="6" customFormat="1" ht="15" customHeight="1" outlineLevel="1">
      <c r="A56" s="63" t="s">
        <v>172</v>
      </c>
      <c r="J56" s="115"/>
      <c r="K56" s="130">
        <v>0</v>
      </c>
      <c r="L56" s="117"/>
      <c r="M56" s="118"/>
      <c r="N56" s="117"/>
      <c r="O56" s="130">
        <v>0</v>
      </c>
      <c r="P56" s="161"/>
      <c r="Q56" s="133"/>
      <c r="X56" s="145"/>
      <c r="Y56" s="159"/>
    </row>
    <row r="57" spans="1:25" s="6" customFormat="1" ht="15" customHeight="1">
      <c r="A57" s="63" t="s">
        <v>173</v>
      </c>
      <c r="I57" s="7"/>
      <c r="J57" s="115"/>
      <c r="K57" s="130">
        <v>2</v>
      </c>
      <c r="L57" s="117"/>
      <c r="M57" s="118"/>
      <c r="N57" s="117"/>
      <c r="O57" s="130">
        <v>0</v>
      </c>
      <c r="P57" s="164"/>
      <c r="Q57" s="133"/>
      <c r="X57" s="145"/>
      <c r="Y57" s="159"/>
    </row>
    <row r="58" spans="1:25" s="6" customFormat="1" ht="15" customHeight="1">
      <c r="A58" s="63" t="s">
        <v>174</v>
      </c>
      <c r="J58" s="115"/>
      <c r="K58" s="131">
        <f>-K32</f>
        <v>6</v>
      </c>
      <c r="L58" s="117"/>
      <c r="M58" s="118"/>
      <c r="N58" s="117"/>
      <c r="O58" s="132">
        <v>5</v>
      </c>
      <c r="P58" s="161"/>
      <c r="Q58" s="133"/>
      <c r="V58" s="117"/>
      <c r="X58" s="145"/>
      <c r="Y58" s="159"/>
    </row>
    <row r="59" spans="1:25" s="4" customFormat="1" ht="15" customHeight="1">
      <c r="A59" s="4" t="s">
        <v>175</v>
      </c>
      <c r="B59" s="6"/>
      <c r="K59" s="123">
        <f>SUM(K49:K58)</f>
        <v>-907</v>
      </c>
      <c r="L59" s="126"/>
      <c r="M59" s="124"/>
      <c r="N59" s="126"/>
      <c r="O59" s="127">
        <f>SUM(O49:O58)</f>
        <v>-140</v>
      </c>
      <c r="P59" s="163"/>
      <c r="Q59" s="136"/>
      <c r="X59" s="145"/>
      <c r="Y59" s="159"/>
    </row>
    <row r="60" spans="10:25" s="6" customFormat="1" ht="15" customHeight="1">
      <c r="J60" s="115"/>
      <c r="K60" s="89"/>
      <c r="L60" s="117"/>
      <c r="M60" s="118"/>
      <c r="N60" s="117"/>
      <c r="O60" s="89"/>
      <c r="P60" s="117"/>
      <c r="Q60" s="133"/>
      <c r="X60" s="145"/>
      <c r="Y60" s="159"/>
    </row>
    <row r="61" spans="1:25" s="6" customFormat="1" ht="15" customHeight="1">
      <c r="A61" s="4" t="s">
        <v>176</v>
      </c>
      <c r="B61" s="4"/>
      <c r="J61" s="115"/>
      <c r="K61" s="128"/>
      <c r="L61" s="117"/>
      <c r="M61" s="118"/>
      <c r="N61" s="117"/>
      <c r="O61" s="89"/>
      <c r="P61" s="117"/>
      <c r="Q61" s="133"/>
      <c r="X61" s="145"/>
      <c r="Y61" s="159"/>
    </row>
    <row r="62" spans="1:25" s="6" customFormat="1" ht="15" customHeight="1">
      <c r="A62" s="6" t="s">
        <v>177</v>
      </c>
      <c r="H62" s="133"/>
      <c r="J62" s="115"/>
      <c r="K62" s="129">
        <v>-2579</v>
      </c>
      <c r="L62" s="117"/>
      <c r="M62" s="118"/>
      <c r="N62" s="117"/>
      <c r="O62" s="129">
        <v>-3943</v>
      </c>
      <c r="P62" s="161"/>
      <c r="Q62" s="133"/>
      <c r="X62" s="145"/>
      <c r="Y62" s="159"/>
    </row>
    <row r="63" spans="1:25" s="6" customFormat="1" ht="15" customHeight="1" hidden="1" outlineLevel="1">
      <c r="A63" s="6" t="s">
        <v>178</v>
      </c>
      <c r="H63" s="133"/>
      <c r="J63" s="115"/>
      <c r="K63" s="134">
        <v>0</v>
      </c>
      <c r="L63" s="117"/>
      <c r="M63" s="118"/>
      <c r="N63" s="117"/>
      <c r="O63" s="130">
        <v>0</v>
      </c>
      <c r="P63" s="161"/>
      <c r="Q63" s="133"/>
      <c r="X63" s="145"/>
      <c r="Y63" s="159"/>
    </row>
    <row r="64" spans="1:25" s="6" customFormat="1" ht="15" customHeight="1" collapsed="1">
      <c r="A64" s="6" t="s">
        <v>179</v>
      </c>
      <c r="H64" s="133"/>
      <c r="J64" s="115"/>
      <c r="K64" s="130">
        <f>-K25</f>
        <v>-1238</v>
      </c>
      <c r="L64" s="117"/>
      <c r="M64" s="118"/>
      <c r="N64" s="117"/>
      <c r="O64" s="130">
        <v>-1479</v>
      </c>
      <c r="P64" s="161"/>
      <c r="Q64" s="133"/>
      <c r="X64" s="145"/>
      <c r="Y64" s="159"/>
    </row>
    <row r="65" spans="1:25" s="6" customFormat="1" ht="15" customHeight="1">
      <c r="A65" s="6" t="s">
        <v>180</v>
      </c>
      <c r="H65" s="133"/>
      <c r="J65" s="115"/>
      <c r="K65" s="130">
        <v>-127</v>
      </c>
      <c r="L65" s="117"/>
      <c r="M65" s="118"/>
      <c r="N65" s="117"/>
      <c r="O65" s="130">
        <v>-711</v>
      </c>
      <c r="P65" s="161"/>
      <c r="Q65" s="133"/>
      <c r="X65" s="145"/>
      <c r="Y65" s="159"/>
    </row>
    <row r="66" spans="1:25" s="6" customFormat="1" ht="15" customHeight="1">
      <c r="A66" s="6" t="s">
        <v>181</v>
      </c>
      <c r="H66" s="133"/>
      <c r="J66" s="115"/>
      <c r="K66" s="130">
        <v>-329</v>
      </c>
      <c r="L66" s="117"/>
      <c r="M66" s="118"/>
      <c r="N66" s="117"/>
      <c r="O66" s="130">
        <v>-352</v>
      </c>
      <c r="P66" s="161"/>
      <c r="Q66" s="133"/>
      <c r="X66" s="145"/>
      <c r="Y66" s="159"/>
    </row>
    <row r="67" spans="1:25" s="6" customFormat="1" ht="15" customHeight="1" hidden="1" outlineLevel="1">
      <c r="A67" s="6" t="s">
        <v>182</v>
      </c>
      <c r="H67" s="133"/>
      <c r="J67" s="115"/>
      <c r="K67" s="134">
        <v>0</v>
      </c>
      <c r="L67" s="117"/>
      <c r="M67" s="118"/>
      <c r="N67" s="117"/>
      <c r="O67" s="130">
        <v>0</v>
      </c>
      <c r="P67" s="161"/>
      <c r="Q67" s="133"/>
      <c r="X67" s="145"/>
      <c r="Y67" s="159"/>
    </row>
    <row r="68" spans="1:25" s="6" customFormat="1" ht="15" customHeight="1" collapsed="1">
      <c r="A68" s="6" t="s">
        <v>183</v>
      </c>
      <c r="H68" s="133"/>
      <c r="J68" s="115"/>
      <c r="K68" s="130">
        <v>-5</v>
      </c>
      <c r="L68" s="117"/>
      <c r="M68" s="118"/>
      <c r="N68" s="117"/>
      <c r="O68" s="130">
        <v>-6</v>
      </c>
      <c r="P68" s="161"/>
      <c r="Q68" s="133"/>
      <c r="X68" s="145"/>
      <c r="Y68" s="159"/>
    </row>
    <row r="69" spans="1:25" s="6" customFormat="1" ht="15" customHeight="1">
      <c r="A69" s="6" t="s">
        <v>184</v>
      </c>
      <c r="H69" s="133"/>
      <c r="J69" s="115"/>
      <c r="K69" s="135">
        <v>0</v>
      </c>
      <c r="L69" s="117"/>
      <c r="M69" s="118"/>
      <c r="N69" s="117"/>
      <c r="O69" s="132">
        <v>40</v>
      </c>
      <c r="P69" s="161"/>
      <c r="Q69" s="133"/>
      <c r="X69" s="145"/>
      <c r="Y69" s="159"/>
    </row>
    <row r="70" spans="1:25" s="6" customFormat="1" ht="15" customHeight="1" hidden="1" outlineLevel="1">
      <c r="A70" s="6" t="s">
        <v>185</v>
      </c>
      <c r="H70" s="133"/>
      <c r="J70" s="115"/>
      <c r="K70" s="134">
        <v>0</v>
      </c>
      <c r="L70" s="117"/>
      <c r="M70" s="122"/>
      <c r="N70" s="117"/>
      <c r="O70" s="134">
        <v>0</v>
      </c>
      <c r="P70" s="161"/>
      <c r="Q70" s="133"/>
      <c r="X70" s="145"/>
      <c r="Y70" s="159"/>
    </row>
    <row r="71" spans="1:25" s="6" customFormat="1" ht="15" customHeight="1" hidden="1" outlineLevel="1">
      <c r="A71" s="63" t="s">
        <v>186</v>
      </c>
      <c r="H71" s="133"/>
      <c r="J71" s="115"/>
      <c r="K71" s="134">
        <v>0</v>
      </c>
      <c r="L71" s="117"/>
      <c r="M71" s="122"/>
      <c r="N71" s="117"/>
      <c r="O71" s="134">
        <v>0</v>
      </c>
      <c r="P71" s="161"/>
      <c r="Q71" s="133"/>
      <c r="X71" s="145"/>
      <c r="Y71" s="159"/>
    </row>
    <row r="72" spans="1:25" s="6" customFormat="1" ht="15" customHeight="1" hidden="1" outlineLevel="1">
      <c r="A72" s="63" t="s">
        <v>187</v>
      </c>
      <c r="H72" s="133"/>
      <c r="J72" s="115"/>
      <c r="K72" s="134">
        <v>0</v>
      </c>
      <c r="L72" s="117"/>
      <c r="M72" s="122"/>
      <c r="N72" s="117"/>
      <c r="O72" s="134">
        <v>0</v>
      </c>
      <c r="P72" s="161"/>
      <c r="Q72" s="133"/>
      <c r="X72" s="145"/>
      <c r="Y72" s="159"/>
    </row>
    <row r="73" spans="1:25" s="6" customFormat="1" ht="15" customHeight="1" hidden="1">
      <c r="A73" s="6" t="s">
        <v>120</v>
      </c>
      <c r="H73" s="133"/>
      <c r="I73" s="7" t="s">
        <v>121</v>
      </c>
      <c r="J73" s="115"/>
      <c r="K73" s="132">
        <v>0</v>
      </c>
      <c r="L73" s="117"/>
      <c r="M73" s="122"/>
      <c r="N73" s="117"/>
      <c r="O73" s="132">
        <v>0</v>
      </c>
      <c r="P73" s="161"/>
      <c r="Q73" s="133"/>
      <c r="X73" s="145"/>
      <c r="Y73" s="159"/>
    </row>
    <row r="74" spans="1:25" s="4" customFormat="1" ht="15" customHeight="1">
      <c r="A74" s="4" t="s">
        <v>188</v>
      </c>
      <c r="B74" s="6"/>
      <c r="H74" s="136"/>
      <c r="J74" s="136"/>
      <c r="K74" s="123">
        <f>SUM(K62:K73)</f>
        <v>-4278</v>
      </c>
      <c r="L74" s="126"/>
      <c r="M74" s="137"/>
      <c r="N74" s="126"/>
      <c r="O74" s="127">
        <f>SUM(O62:O73)</f>
        <v>-6451</v>
      </c>
      <c r="P74" s="163"/>
      <c r="Q74" s="136"/>
      <c r="R74" s="165"/>
      <c r="S74" s="165"/>
      <c r="T74" s="165"/>
      <c r="V74" s="165"/>
      <c r="W74" s="165"/>
      <c r="Y74" s="165"/>
    </row>
    <row r="75" spans="10:17" s="6" customFormat="1" ht="15" customHeight="1">
      <c r="J75" s="115"/>
      <c r="K75" s="128"/>
      <c r="L75" s="117"/>
      <c r="M75" s="118"/>
      <c r="N75" s="117"/>
      <c r="O75" s="128"/>
      <c r="P75" s="118"/>
      <c r="Q75" s="133"/>
    </row>
    <row r="76" spans="2:17" s="6" customFormat="1" ht="6" customHeight="1">
      <c r="B76" s="4"/>
      <c r="J76" s="115"/>
      <c r="K76" s="89"/>
      <c r="L76" s="117"/>
      <c r="M76" s="118"/>
      <c r="N76" s="117"/>
      <c r="O76" s="89"/>
      <c r="P76" s="117"/>
      <c r="Q76" s="133"/>
    </row>
    <row r="77" spans="1:17" s="4" customFormat="1" ht="15" customHeight="1">
      <c r="A77" s="4" t="s">
        <v>189</v>
      </c>
      <c r="B77" s="6"/>
      <c r="K77" s="123">
        <f>+K74+K59+K46</f>
        <v>1123</v>
      </c>
      <c r="L77" s="126"/>
      <c r="M77" s="138"/>
      <c r="N77" s="126"/>
      <c r="O77" s="127">
        <f>+O74+O59+O46</f>
        <v>2109</v>
      </c>
      <c r="P77" s="163"/>
      <c r="Q77" s="136"/>
    </row>
    <row r="78" spans="10:17" s="6" customFormat="1" ht="15" customHeight="1">
      <c r="J78" s="115"/>
      <c r="K78" s="89"/>
      <c r="L78" s="117"/>
      <c r="M78" s="118"/>
      <c r="N78" s="117"/>
      <c r="O78" s="89"/>
      <c r="P78" s="117"/>
      <c r="Q78" s="133"/>
    </row>
    <row r="79" spans="1:18" s="4" customFormat="1" ht="15" customHeight="1">
      <c r="A79" s="4" t="s">
        <v>190</v>
      </c>
      <c r="K79" s="123">
        <v>-848</v>
      </c>
      <c r="L79" s="138"/>
      <c r="M79" s="138"/>
      <c r="N79" s="126"/>
      <c r="O79" s="127">
        <v>-2472</v>
      </c>
      <c r="P79" s="163"/>
      <c r="Q79" s="136"/>
      <c r="R79" s="165"/>
    </row>
    <row r="80" spans="2:17" s="4" customFormat="1" ht="15" customHeight="1">
      <c r="B80" s="6"/>
      <c r="K80" s="139"/>
      <c r="L80" s="126"/>
      <c r="M80" s="138"/>
      <c r="N80" s="126"/>
      <c r="O80" s="139"/>
      <c r="P80" s="138"/>
      <c r="Q80" s="136"/>
    </row>
    <row r="81" spans="2:17" s="6" customFormat="1" ht="6" customHeight="1">
      <c r="B81" s="4"/>
      <c r="J81" s="115"/>
      <c r="K81" s="89"/>
      <c r="L81" s="117"/>
      <c r="M81" s="118"/>
      <c r="N81" s="117"/>
      <c r="O81" s="89"/>
      <c r="P81" s="117"/>
      <c r="Q81" s="133"/>
    </row>
    <row r="82" spans="1:17" s="4" customFormat="1" ht="15" customHeight="1" thickBot="1">
      <c r="A82" s="4" t="s">
        <v>191</v>
      </c>
      <c r="I82" s="109" t="s">
        <v>192</v>
      </c>
      <c r="K82" s="140">
        <f>SUM(K77:K79)</f>
        <v>275</v>
      </c>
      <c r="L82" s="126"/>
      <c r="M82" s="138"/>
      <c r="N82" s="126"/>
      <c r="O82" s="141">
        <f>SUM(O77:O79)</f>
        <v>-363</v>
      </c>
      <c r="P82" s="166"/>
      <c r="Q82" s="136"/>
    </row>
    <row r="83" spans="2:17" s="4" customFormat="1" ht="15" customHeight="1" thickTop="1">
      <c r="B83" s="6"/>
      <c r="I83" s="138"/>
      <c r="K83" s="123"/>
      <c r="O83" s="80"/>
      <c r="Q83" s="136"/>
    </row>
    <row r="84" spans="1:17" s="4" customFormat="1" ht="15" customHeight="1">
      <c r="A84" s="142"/>
      <c r="B84" s="16"/>
      <c r="C84" s="16"/>
      <c r="I84" s="138"/>
      <c r="K84" s="123"/>
      <c r="O84" s="80"/>
      <c r="Q84" s="136"/>
    </row>
    <row r="85" spans="1:17" s="4" customFormat="1" ht="15" customHeight="1">
      <c r="A85" s="143"/>
      <c r="B85" s="144"/>
      <c r="I85" s="138"/>
      <c r="K85" s="123"/>
      <c r="O85" s="80"/>
      <c r="Q85" s="136"/>
    </row>
    <row r="86" spans="2:17" s="4" customFormat="1" ht="15" customHeight="1">
      <c r="B86" s="6"/>
      <c r="I86" s="138"/>
      <c r="K86" s="111"/>
      <c r="O86" s="80"/>
      <c r="Q86" s="136"/>
    </row>
    <row r="87" spans="1:17" s="6" customFormat="1" ht="15" customHeight="1">
      <c r="A87" s="145" t="s">
        <v>193</v>
      </c>
      <c r="B87" s="4"/>
      <c r="D87" s="144"/>
      <c r="K87" s="19"/>
      <c r="O87" s="146"/>
      <c r="P87" s="138"/>
      <c r="Q87" s="133"/>
    </row>
    <row r="88" spans="1:17" s="6" customFormat="1" ht="15" customHeight="1">
      <c r="A88" s="145" t="s">
        <v>194</v>
      </c>
      <c r="B88" s="4"/>
      <c r="D88" s="144"/>
      <c r="K88" s="19"/>
      <c r="O88" s="63"/>
      <c r="Q88" s="133"/>
    </row>
    <row r="89" spans="1:18" ht="15" customHeight="1">
      <c r="A89" s="147"/>
      <c r="B89" s="6"/>
      <c r="C89" s="144"/>
      <c r="D89" s="144"/>
      <c r="E89" s="144"/>
      <c r="F89" s="144"/>
      <c r="K89" s="40"/>
      <c r="L89" s="144"/>
      <c r="M89" s="148"/>
      <c r="N89" s="144"/>
      <c r="O89" s="11"/>
      <c r="P89" s="144"/>
      <c r="Q89" s="149"/>
      <c r="R89" s="144"/>
    </row>
    <row r="90" ht="15" customHeight="1">
      <c r="Q90" s="167"/>
    </row>
    <row r="91" ht="15" customHeight="1">
      <c r="Q91" s="167"/>
    </row>
    <row r="92" ht="15" customHeight="1">
      <c r="Q92" s="167"/>
    </row>
    <row r="93" ht="15" customHeight="1">
      <c r="Q93" s="167"/>
    </row>
    <row r="94" ht="15" customHeight="1">
      <c r="Q94" s="167"/>
    </row>
    <row r="95" ht="15" customHeight="1">
      <c r="Q95" s="167"/>
    </row>
    <row r="96" ht="15" customHeight="1">
      <c r="Q96" s="167"/>
    </row>
    <row r="97" ht="15" customHeight="1">
      <c r="Q97" s="167"/>
    </row>
    <row r="98" ht="15" customHeight="1">
      <c r="Q98" s="167"/>
    </row>
    <row r="99" ht="15" customHeight="1">
      <c r="Q99" s="167"/>
    </row>
    <row r="100" ht="15" customHeight="1">
      <c r="Q100" s="167"/>
    </row>
    <row r="101" ht="15" customHeight="1">
      <c r="Q101" s="167"/>
    </row>
    <row r="102" ht="15" customHeight="1">
      <c r="Q102" s="167"/>
    </row>
    <row r="103" ht="15" customHeight="1">
      <c r="Q103" s="167"/>
    </row>
    <row r="104" ht="15" customHeight="1">
      <c r="Q104" s="167"/>
    </row>
    <row r="105" ht="15" customHeight="1">
      <c r="Q105" s="167"/>
    </row>
    <row r="106" ht="15" customHeight="1">
      <c r="Q106" s="167"/>
    </row>
    <row r="107" ht="15" customHeight="1">
      <c r="Q107" s="167"/>
    </row>
    <row r="108" ht="15" customHeight="1">
      <c r="Q108" s="167"/>
    </row>
    <row r="109" ht="15" customHeight="1">
      <c r="Q109" s="167"/>
    </row>
    <row r="110" ht="15" customHeight="1">
      <c r="Q110" s="167"/>
    </row>
    <row r="111" ht="15" customHeight="1">
      <c r="Q111" s="167"/>
    </row>
    <row r="112" ht="15" customHeight="1">
      <c r="Q112" s="167"/>
    </row>
    <row r="113" ht="15" customHeight="1">
      <c r="Q113" s="167"/>
    </row>
    <row r="114" ht="15" customHeight="1">
      <c r="Q114" s="167"/>
    </row>
    <row r="115" ht="15" customHeight="1">
      <c r="Q115" s="167"/>
    </row>
    <row r="116" ht="15" customHeight="1">
      <c r="Q116" s="167"/>
    </row>
    <row r="117" ht="15" customHeight="1">
      <c r="Q117" s="167"/>
    </row>
    <row r="118" ht="15" customHeight="1">
      <c r="Q118" s="167"/>
    </row>
    <row r="119" ht="15" customHeight="1">
      <c r="Q119" s="167"/>
    </row>
    <row r="120" ht="15" customHeight="1">
      <c r="Q120" s="167"/>
    </row>
    <row r="121" ht="15" customHeight="1">
      <c r="Q121" s="167"/>
    </row>
    <row r="122" ht="15" customHeight="1">
      <c r="Q122" s="167"/>
    </row>
    <row r="123" ht="15" customHeight="1">
      <c r="Q123" s="167"/>
    </row>
    <row r="124" ht="15" customHeight="1">
      <c r="Q124" s="167"/>
    </row>
    <row r="125" ht="15" customHeight="1">
      <c r="Q125" s="167"/>
    </row>
    <row r="126" ht="15" customHeight="1">
      <c r="Q126" s="167"/>
    </row>
    <row r="127" ht="15" customHeight="1">
      <c r="Q127" s="167"/>
    </row>
    <row r="128" ht="15" customHeight="1">
      <c r="Q128" s="167"/>
    </row>
    <row r="129" ht="15" customHeight="1">
      <c r="Q129" s="167"/>
    </row>
    <row r="130" ht="15" customHeight="1">
      <c r="Q130" s="167"/>
    </row>
    <row r="131" ht="15" customHeight="1">
      <c r="Q131" s="167"/>
    </row>
    <row r="132" ht="15" customHeight="1">
      <c r="Q132" s="167"/>
    </row>
    <row r="133" ht="15" customHeight="1">
      <c r="Q133" s="167"/>
    </row>
    <row r="134" ht="15" customHeight="1">
      <c r="Q134" s="167"/>
    </row>
    <row r="135" ht="15" customHeight="1">
      <c r="Q135" s="167"/>
    </row>
    <row r="136" ht="15" customHeight="1">
      <c r="Q136" s="167"/>
    </row>
    <row r="137" ht="15" customHeight="1">
      <c r="Q137" s="167"/>
    </row>
    <row r="138" ht="15" customHeight="1">
      <c r="Q138" s="167"/>
    </row>
    <row r="139" ht="15" customHeight="1">
      <c r="Q139" s="167"/>
    </row>
    <row r="140" ht="15" customHeight="1">
      <c r="Q140" s="167"/>
    </row>
    <row r="141" ht="15" customHeight="1">
      <c r="Q141" s="167"/>
    </row>
    <row r="142" ht="15" customHeight="1">
      <c r="Q142" s="167"/>
    </row>
    <row r="143" ht="15" customHeight="1">
      <c r="Q143" s="167"/>
    </row>
    <row r="144" ht="15" customHeight="1">
      <c r="Q144" s="167"/>
    </row>
    <row r="145" ht="15" customHeight="1">
      <c r="Q145" s="167"/>
    </row>
    <row r="146" ht="15" customHeight="1">
      <c r="Q146" s="167"/>
    </row>
    <row r="147" ht="15" customHeight="1">
      <c r="Q147" s="167"/>
    </row>
    <row r="148" ht="15" customHeight="1">
      <c r="Q148" s="167"/>
    </row>
    <row r="149" ht="15" customHeight="1">
      <c r="Q149" s="167"/>
    </row>
    <row r="150" ht="15" customHeight="1">
      <c r="Q150" s="167"/>
    </row>
    <row r="151" ht="15" customHeight="1">
      <c r="Q151" s="167"/>
    </row>
    <row r="152" ht="15" customHeight="1">
      <c r="Q152" s="167"/>
    </row>
    <row r="153" ht="15" customHeight="1">
      <c r="Q153" s="167"/>
    </row>
    <row r="154" ht="15" customHeight="1">
      <c r="Q154" s="167"/>
    </row>
    <row r="155" ht="15" customHeight="1">
      <c r="Q155" s="167"/>
    </row>
    <row r="156" ht="15" customHeight="1">
      <c r="Q156" s="167"/>
    </row>
    <row r="157" ht="15" customHeight="1">
      <c r="Q157" s="167"/>
    </row>
    <row r="158" ht="15" customHeight="1">
      <c r="Q158" s="167"/>
    </row>
    <row r="159" ht="15" customHeight="1">
      <c r="Q159" s="167"/>
    </row>
    <row r="160" ht="15" customHeight="1">
      <c r="Q160" s="167"/>
    </row>
    <row r="161" ht="15" customHeight="1">
      <c r="Q161" s="167"/>
    </row>
    <row r="162" ht="15" customHeight="1">
      <c r="Q162" s="167"/>
    </row>
    <row r="163" ht="15" customHeight="1">
      <c r="Q163" s="167"/>
    </row>
    <row r="164" ht="15" customHeight="1">
      <c r="Q164" s="167"/>
    </row>
    <row r="165" ht="15" customHeight="1">
      <c r="Q165" s="167"/>
    </row>
    <row r="166" ht="15" customHeight="1">
      <c r="Q166" s="167"/>
    </row>
    <row r="167" ht="15" customHeight="1">
      <c r="Q167" s="167"/>
    </row>
    <row r="168" ht="15" customHeight="1">
      <c r="Q168" s="167"/>
    </row>
    <row r="169" ht="15" customHeight="1">
      <c r="Q169" s="167"/>
    </row>
    <row r="170" ht="15" customHeight="1">
      <c r="Q170" s="167"/>
    </row>
    <row r="171" ht="15" customHeight="1">
      <c r="Q171" s="167"/>
    </row>
    <row r="172" ht="15" customHeight="1">
      <c r="Q172" s="167"/>
    </row>
    <row r="173" ht="15" customHeight="1">
      <c r="Q173" s="167"/>
    </row>
    <row r="174" ht="15" customHeight="1">
      <c r="Q174" s="167"/>
    </row>
    <row r="175" ht="15" customHeight="1">
      <c r="Q175" s="167"/>
    </row>
    <row r="176" ht="15" customHeight="1">
      <c r="Q176" s="167"/>
    </row>
    <row r="177" ht="15" customHeight="1">
      <c r="Q177" s="167"/>
    </row>
    <row r="178" ht="15" customHeight="1">
      <c r="Q178" s="167"/>
    </row>
    <row r="179" ht="15" customHeight="1">
      <c r="Q179" s="167"/>
    </row>
    <row r="180" ht="15" customHeight="1">
      <c r="Q180" s="167"/>
    </row>
    <row r="181" ht="15" customHeight="1">
      <c r="Q181" s="167"/>
    </row>
    <row r="182" ht="15" customHeight="1">
      <c r="Q182" s="167"/>
    </row>
    <row r="183" ht="15" customHeight="1">
      <c r="Q183" s="167"/>
    </row>
    <row r="184" ht="15" customHeight="1">
      <c r="Q184" s="167"/>
    </row>
    <row r="185" ht="15" customHeight="1">
      <c r="Q185" s="167"/>
    </row>
    <row r="186" ht="15" customHeight="1">
      <c r="Q186" s="167"/>
    </row>
    <row r="187" ht="15" customHeight="1">
      <c r="Q187" s="167"/>
    </row>
    <row r="188" ht="15" customHeight="1">
      <c r="Q188" s="167"/>
    </row>
    <row r="189" ht="15" customHeight="1">
      <c r="Q189" s="167"/>
    </row>
    <row r="190" ht="15" customHeight="1">
      <c r="Q190" s="167"/>
    </row>
    <row r="191" ht="15" customHeight="1">
      <c r="Q191" s="167"/>
    </row>
    <row r="192" ht="15" customHeight="1">
      <c r="Q192" s="167"/>
    </row>
    <row r="193" ht="15" customHeight="1">
      <c r="Q193" s="167"/>
    </row>
    <row r="194" ht="15" customHeight="1">
      <c r="Q194" s="167"/>
    </row>
    <row r="195" ht="15" customHeight="1">
      <c r="Q195" s="167"/>
    </row>
    <row r="196" ht="15" customHeight="1">
      <c r="Q196" s="167"/>
    </row>
    <row r="197" ht="15" customHeight="1">
      <c r="Q197" s="167"/>
    </row>
    <row r="198" ht="15" customHeight="1">
      <c r="Q198" s="167"/>
    </row>
    <row r="199" ht="15" customHeight="1">
      <c r="Q199" s="167"/>
    </row>
    <row r="200" ht="15" customHeight="1">
      <c r="Q200" s="167"/>
    </row>
    <row r="201" ht="15" customHeight="1">
      <c r="Q201" s="167"/>
    </row>
    <row r="202" ht="15" customHeight="1">
      <c r="Q202" s="167"/>
    </row>
    <row r="203" ht="15" customHeight="1">
      <c r="Q203" s="167"/>
    </row>
    <row r="204" ht="15" customHeight="1">
      <c r="Q204" s="167"/>
    </row>
    <row r="205" ht="15" customHeight="1">
      <c r="Q205" s="167"/>
    </row>
    <row r="206" ht="15" customHeight="1">
      <c r="Q206" s="167"/>
    </row>
    <row r="207" ht="15" customHeight="1">
      <c r="Q207" s="167"/>
    </row>
    <row r="208" ht="15" customHeight="1">
      <c r="Q208" s="167"/>
    </row>
    <row r="209" ht="15" customHeight="1">
      <c r="Q209" s="167"/>
    </row>
    <row r="210" ht="15" customHeight="1">
      <c r="Q210" s="167"/>
    </row>
    <row r="211" ht="15" customHeight="1">
      <c r="Q211" s="167"/>
    </row>
    <row r="212" ht="15" customHeight="1">
      <c r="Q212" s="167"/>
    </row>
    <row r="213" ht="15" customHeight="1">
      <c r="Q213" s="167"/>
    </row>
    <row r="214" ht="15" customHeight="1">
      <c r="Q214" s="167"/>
    </row>
    <row r="215" ht="15" customHeight="1">
      <c r="Q215" s="167"/>
    </row>
    <row r="216" ht="15" customHeight="1">
      <c r="Q216" s="167"/>
    </row>
    <row r="217" ht="15" customHeight="1">
      <c r="Q217" s="167"/>
    </row>
    <row r="218" ht="15" customHeight="1">
      <c r="Q218" s="167"/>
    </row>
    <row r="219" ht="15" customHeight="1">
      <c r="Q219" s="167"/>
    </row>
    <row r="220" ht="15" customHeight="1">
      <c r="Q220" s="167"/>
    </row>
    <row r="221" ht="15" customHeight="1">
      <c r="Q221" s="167"/>
    </row>
    <row r="222" ht="15" customHeight="1">
      <c r="Q222" s="167"/>
    </row>
    <row r="223" ht="15" customHeight="1">
      <c r="Q223" s="167"/>
    </row>
    <row r="224" ht="15" customHeight="1">
      <c r="Q224" s="167"/>
    </row>
    <row r="225" ht="15" customHeight="1">
      <c r="Q225" s="167"/>
    </row>
    <row r="226" ht="15" customHeight="1">
      <c r="Q226" s="167"/>
    </row>
    <row r="227" ht="15" customHeight="1">
      <c r="Q227" s="167"/>
    </row>
    <row r="228" ht="15" customHeight="1">
      <c r="Q228" s="167"/>
    </row>
    <row r="229" ht="15" customHeight="1">
      <c r="Q229" s="167"/>
    </row>
    <row r="230" ht="15" customHeight="1">
      <c r="Q230" s="167"/>
    </row>
    <row r="231" ht="15" customHeight="1">
      <c r="Q231" s="167"/>
    </row>
    <row r="232" ht="15" customHeight="1">
      <c r="Q232" s="167"/>
    </row>
    <row r="233" ht="15" customHeight="1">
      <c r="Q233" s="167"/>
    </row>
    <row r="234" ht="15" customHeight="1">
      <c r="Q234" s="167"/>
    </row>
    <row r="235" ht="15" customHeight="1">
      <c r="Q235" s="167"/>
    </row>
    <row r="236" ht="15" customHeight="1">
      <c r="Q236" s="167"/>
    </row>
    <row r="237" ht="15" customHeight="1">
      <c r="Q237" s="167"/>
    </row>
    <row r="238" ht="15" customHeight="1">
      <c r="Q238" s="167"/>
    </row>
    <row r="239" ht="15" customHeight="1">
      <c r="Q239" s="167"/>
    </row>
    <row r="240" ht="15" customHeight="1">
      <c r="Q240" s="167"/>
    </row>
    <row r="241" ht="15" customHeight="1">
      <c r="Q241" s="167"/>
    </row>
    <row r="242" ht="15" customHeight="1">
      <c r="Q242" s="167"/>
    </row>
    <row r="243" ht="15" customHeight="1">
      <c r="Q243" s="167"/>
    </row>
    <row r="244" ht="15" customHeight="1">
      <c r="Q244" s="167"/>
    </row>
    <row r="245" ht="15" customHeight="1">
      <c r="Q245" s="167"/>
    </row>
    <row r="246" ht="15" customHeight="1">
      <c r="Q246" s="167"/>
    </row>
    <row r="247" ht="15" customHeight="1">
      <c r="Q247" s="167"/>
    </row>
    <row r="248" ht="15" customHeight="1">
      <c r="Q248" s="167"/>
    </row>
    <row r="249" ht="15" customHeight="1">
      <c r="Q249" s="167"/>
    </row>
    <row r="250" ht="15" customHeight="1">
      <c r="Q250" s="167"/>
    </row>
  </sheetData>
  <sheetProtection/>
  <mergeCells count="4">
    <mergeCell ref="A7:O7"/>
    <mergeCell ref="A2:O2"/>
    <mergeCell ref="A3:O3"/>
    <mergeCell ref="A5:O5"/>
  </mergeCells>
  <printOptions/>
  <pageMargins left="0.7" right="0.7" top="0.75" bottom="0.75" header="0.3" footer="0.3"/>
  <pageSetup orientation="portrait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2010-11-25T08:02:03Z</cp:lastPrinted>
  <dcterms:created xsi:type="dcterms:W3CDTF">2010-11-24T09:33:39Z</dcterms:created>
  <dcterms:modified xsi:type="dcterms:W3CDTF">2010-11-26T09:27:57Z</dcterms:modified>
  <cp:category/>
  <cp:version/>
  <cp:contentType/>
  <cp:contentStatus/>
</cp:coreProperties>
</file>